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7965" activeTab="1"/>
  </bookViews>
  <sheets>
    <sheet name="Sheet1" sheetId="1" r:id="rId1"/>
    <sheet name="Sheet6" sheetId="6" r:id="rId2"/>
    <sheet name="Sheet2" sheetId="2" r:id="rId3"/>
    <sheet name="Sheet3" sheetId="3" r:id="rId4"/>
  </sheets>
  <calcPr calcId="125725"/>
  <pivotCaches>
    <pivotCache cacheId="3" r:id="rId5"/>
  </pivotCaches>
</workbook>
</file>

<file path=xl/calcChain.xml><?xml version="1.0" encoding="utf-8"?>
<calcChain xmlns="http://schemas.openxmlformats.org/spreadsheetml/2006/main">
  <c r="G3" i="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2"/>
  <c r="E9" i="1"/>
  <c r="D9"/>
  <c r="E73"/>
  <c r="D73"/>
  <c r="E129"/>
  <c r="D129"/>
  <c r="E57"/>
  <c r="D57"/>
  <c r="E25"/>
  <c r="D25"/>
  <c r="E113"/>
  <c r="D113"/>
  <c r="E33"/>
  <c r="D33"/>
  <c r="E81"/>
  <c r="D81"/>
  <c r="E97"/>
  <c r="D97"/>
  <c r="E65"/>
  <c r="D65"/>
  <c r="E41"/>
  <c r="D41"/>
  <c r="E49"/>
  <c r="D49"/>
  <c r="E17"/>
  <c r="D17"/>
  <c r="E105"/>
  <c r="D105"/>
  <c r="E121"/>
  <c r="D121"/>
  <c r="E89"/>
  <c r="E130" s="1"/>
  <c r="D89"/>
  <c r="G90"/>
  <c r="H90" s="1"/>
  <c r="I90"/>
  <c r="G74"/>
  <c r="I74"/>
  <c r="G98"/>
  <c r="H98" s="1"/>
  <c r="J98" s="1"/>
  <c r="I98"/>
  <c r="G34"/>
  <c r="H34" s="1"/>
  <c r="J34" s="1"/>
  <c r="I34"/>
  <c r="G10"/>
  <c r="I10"/>
  <c r="G58"/>
  <c r="H58" s="1"/>
  <c r="I58"/>
  <c r="G66"/>
  <c r="H66" s="1"/>
  <c r="I66"/>
  <c r="G42"/>
  <c r="H42" s="1"/>
  <c r="I42"/>
  <c r="G50"/>
  <c r="I50"/>
  <c r="G26"/>
  <c r="H26" s="1"/>
  <c r="I26"/>
  <c r="G2"/>
  <c r="I2"/>
  <c r="G18"/>
  <c r="H18" s="1"/>
  <c r="I18"/>
  <c r="G106"/>
  <c r="H106" s="1"/>
  <c r="I106"/>
  <c r="G122"/>
  <c r="H122"/>
  <c r="J122" s="1"/>
  <c r="I122"/>
  <c r="G114"/>
  <c r="H114" s="1"/>
  <c r="J114" s="1"/>
  <c r="I114"/>
  <c r="G83"/>
  <c r="H83" s="1"/>
  <c r="J83" s="1"/>
  <c r="I83"/>
  <c r="G91"/>
  <c r="H91" s="1"/>
  <c r="J91" s="1"/>
  <c r="I91"/>
  <c r="G75"/>
  <c r="H75" s="1"/>
  <c r="I75"/>
  <c r="G99"/>
  <c r="H99" s="1"/>
  <c r="I99"/>
  <c r="G35"/>
  <c r="H35"/>
  <c r="J35" s="1"/>
  <c r="I35"/>
  <c r="G11"/>
  <c r="H11" s="1"/>
  <c r="J11" s="1"/>
  <c r="I11"/>
  <c r="G59"/>
  <c r="H59" s="1"/>
  <c r="J59" s="1"/>
  <c r="I59"/>
  <c r="G67"/>
  <c r="H67" s="1"/>
  <c r="I67"/>
  <c r="G43"/>
  <c r="H43" s="1"/>
  <c r="J43" s="1"/>
  <c r="I43"/>
  <c r="G51"/>
  <c r="H51" s="1"/>
  <c r="J51" s="1"/>
  <c r="I51"/>
  <c r="G27"/>
  <c r="H27" s="1"/>
  <c r="J27" s="1"/>
  <c r="I27"/>
  <c r="G3"/>
  <c r="H3" s="1"/>
  <c r="J3" s="1"/>
  <c r="I3"/>
  <c r="G19"/>
  <c r="H19" s="1"/>
  <c r="J19" s="1"/>
  <c r="I19"/>
  <c r="G107"/>
  <c r="H107" s="1"/>
  <c r="I107"/>
  <c r="G123"/>
  <c r="H123" s="1"/>
  <c r="I123"/>
  <c r="G115"/>
  <c r="H115" s="1"/>
  <c r="I115"/>
  <c r="G84"/>
  <c r="H84" s="1"/>
  <c r="I84"/>
  <c r="G92"/>
  <c r="H92" s="1"/>
  <c r="I92"/>
  <c r="G76"/>
  <c r="H76"/>
  <c r="I76"/>
  <c r="G100"/>
  <c r="H100" s="1"/>
  <c r="J100" s="1"/>
  <c r="I100"/>
  <c r="G36"/>
  <c r="H36" s="1"/>
  <c r="J36" s="1"/>
  <c r="I36"/>
  <c r="G12"/>
  <c r="H12" s="1"/>
  <c r="I12"/>
  <c r="G60"/>
  <c r="H60" s="1"/>
  <c r="I60"/>
  <c r="G68"/>
  <c r="H68" s="1"/>
  <c r="I68"/>
  <c r="G44"/>
  <c r="H44" s="1"/>
  <c r="I44"/>
  <c r="G52"/>
  <c r="H52" s="1"/>
  <c r="I52"/>
  <c r="G28"/>
  <c r="H28"/>
  <c r="I28"/>
  <c r="G4"/>
  <c r="H4" s="1"/>
  <c r="J4" s="1"/>
  <c r="I4"/>
  <c r="G20"/>
  <c r="H20" s="1"/>
  <c r="J20" s="1"/>
  <c r="I20"/>
  <c r="G108"/>
  <c r="H108" s="1"/>
  <c r="I108"/>
  <c r="G124"/>
  <c r="H124" s="1"/>
  <c r="I124"/>
  <c r="G116"/>
  <c r="H116" s="1"/>
  <c r="I116"/>
  <c r="G85"/>
  <c r="H85" s="1"/>
  <c r="I85"/>
  <c r="G93"/>
  <c r="H93" s="1"/>
  <c r="I93"/>
  <c r="G77"/>
  <c r="H77" s="1"/>
  <c r="I77"/>
  <c r="G101"/>
  <c r="H101" s="1"/>
  <c r="I101"/>
  <c r="G37"/>
  <c r="H37"/>
  <c r="J37" s="1"/>
  <c r="I37"/>
  <c r="G13"/>
  <c r="H13" s="1"/>
  <c r="J13" s="1"/>
  <c r="I13"/>
  <c r="G61"/>
  <c r="H61" s="1"/>
  <c r="J61" s="1"/>
  <c r="I61"/>
  <c r="G69"/>
  <c r="H69" s="1"/>
  <c r="I69"/>
  <c r="G45"/>
  <c r="H45" s="1"/>
  <c r="J45" s="1"/>
  <c r="I45"/>
  <c r="G53"/>
  <c r="H53" s="1"/>
  <c r="J53" s="1"/>
  <c r="I53"/>
  <c r="G29"/>
  <c r="H29" s="1"/>
  <c r="I29"/>
  <c r="G5"/>
  <c r="H5" s="1"/>
  <c r="I5"/>
  <c r="G21"/>
  <c r="H21"/>
  <c r="J21" s="1"/>
  <c r="I21"/>
  <c r="G109"/>
  <c r="H109" s="1"/>
  <c r="I109"/>
  <c r="G125"/>
  <c r="H125" s="1"/>
  <c r="J125" s="1"/>
  <c r="I125"/>
  <c r="G117"/>
  <c r="H117" s="1"/>
  <c r="I117"/>
  <c r="G86"/>
  <c r="H86" s="1"/>
  <c r="J86" s="1"/>
  <c r="I86"/>
  <c r="G94"/>
  <c r="H94" s="1"/>
  <c r="J94" s="1"/>
  <c r="I94"/>
  <c r="G78"/>
  <c r="H78" s="1"/>
  <c r="J78" s="1"/>
  <c r="I78"/>
  <c r="G102"/>
  <c r="H102" s="1"/>
  <c r="J102" s="1"/>
  <c r="I102"/>
  <c r="G38"/>
  <c r="H38" s="1"/>
  <c r="J38" s="1"/>
  <c r="I38"/>
  <c r="G14"/>
  <c r="H14" s="1"/>
  <c r="I14"/>
  <c r="G62"/>
  <c r="H62" s="1"/>
  <c r="I62"/>
  <c r="G70"/>
  <c r="H70" s="1"/>
  <c r="I70"/>
  <c r="G46"/>
  <c r="H46" s="1"/>
  <c r="I46"/>
  <c r="G54"/>
  <c r="H54" s="1"/>
  <c r="I54"/>
  <c r="G30"/>
  <c r="H30" s="1"/>
  <c r="I30"/>
  <c r="G6"/>
  <c r="H6" s="1"/>
  <c r="I6"/>
  <c r="G22"/>
  <c r="H22"/>
  <c r="J22" s="1"/>
  <c r="I22"/>
  <c r="G110"/>
  <c r="H110" s="1"/>
  <c r="J110" s="1"/>
  <c r="I110"/>
  <c r="G126"/>
  <c r="H126" s="1"/>
  <c r="J126" s="1"/>
  <c r="I126"/>
  <c r="G118"/>
  <c r="H118" s="1"/>
  <c r="I118"/>
  <c r="G87"/>
  <c r="H87" s="1"/>
  <c r="J87" s="1"/>
  <c r="I87"/>
  <c r="G95"/>
  <c r="H95" s="1"/>
  <c r="J95" s="1"/>
  <c r="I95"/>
  <c r="G79"/>
  <c r="H79" s="1"/>
  <c r="J79" s="1"/>
  <c r="I79"/>
  <c r="G103"/>
  <c r="H103" s="1"/>
  <c r="J103" s="1"/>
  <c r="I103"/>
  <c r="G39"/>
  <c r="H39" s="1"/>
  <c r="J39" s="1"/>
  <c r="I39"/>
  <c r="G15"/>
  <c r="H15" s="1"/>
  <c r="I15"/>
  <c r="G63"/>
  <c r="H63" s="1"/>
  <c r="I63"/>
  <c r="G71"/>
  <c r="H71" s="1"/>
  <c r="I71"/>
  <c r="G47"/>
  <c r="H47" s="1"/>
  <c r="I47"/>
  <c r="G55"/>
  <c r="H55" s="1"/>
  <c r="I55"/>
  <c r="G31"/>
  <c r="H31"/>
  <c r="I31"/>
  <c r="G7"/>
  <c r="H7" s="1"/>
  <c r="J7" s="1"/>
  <c r="I7"/>
  <c r="G23"/>
  <c r="H23" s="1"/>
  <c r="J23" s="1"/>
  <c r="I23"/>
  <c r="G111"/>
  <c r="H111" s="1"/>
  <c r="I111"/>
  <c r="G127"/>
  <c r="H127" s="1"/>
  <c r="I127"/>
  <c r="G119"/>
  <c r="H119" s="1"/>
  <c r="I119"/>
  <c r="G88"/>
  <c r="H88" s="1"/>
  <c r="I88"/>
  <c r="G96"/>
  <c r="H96" s="1"/>
  <c r="I96"/>
  <c r="G80"/>
  <c r="H80" s="1"/>
  <c r="I80"/>
  <c r="G104"/>
  <c r="H104" s="1"/>
  <c r="I104"/>
  <c r="G40"/>
  <c r="H40"/>
  <c r="J40" s="1"/>
  <c r="I40"/>
  <c r="G16"/>
  <c r="H16" s="1"/>
  <c r="J16" s="1"/>
  <c r="I16"/>
  <c r="G64"/>
  <c r="H64" s="1"/>
  <c r="J64" s="1"/>
  <c r="I64"/>
  <c r="G72"/>
  <c r="H72" s="1"/>
  <c r="I72"/>
  <c r="G48"/>
  <c r="H48" s="1"/>
  <c r="J48" s="1"/>
  <c r="I48"/>
  <c r="G56"/>
  <c r="H56" s="1"/>
  <c r="J56" s="1"/>
  <c r="I56"/>
  <c r="G32"/>
  <c r="H32" s="1"/>
  <c r="I32"/>
  <c r="G8"/>
  <c r="H8" s="1"/>
  <c r="I8"/>
  <c r="G24"/>
  <c r="H24"/>
  <c r="J24" s="1"/>
  <c r="I24"/>
  <c r="G112"/>
  <c r="H112" s="1"/>
  <c r="I112"/>
  <c r="G128"/>
  <c r="H128" s="1"/>
  <c r="J128" s="1"/>
  <c r="I128"/>
  <c r="G120"/>
  <c r="H120" s="1"/>
  <c r="I120"/>
  <c r="I82"/>
  <c r="G82"/>
  <c r="J8" l="1"/>
  <c r="J80"/>
  <c r="J88"/>
  <c r="J127"/>
  <c r="J55"/>
  <c r="J15"/>
  <c r="J30"/>
  <c r="J46"/>
  <c r="J62"/>
  <c r="J5"/>
  <c r="J77"/>
  <c r="J85"/>
  <c r="J124"/>
  <c r="J52"/>
  <c r="J84"/>
  <c r="J123"/>
  <c r="J99"/>
  <c r="I121"/>
  <c r="G129"/>
  <c r="J42"/>
  <c r="J49" s="1"/>
  <c r="I41"/>
  <c r="I81"/>
  <c r="D130"/>
  <c r="H121"/>
  <c r="I113"/>
  <c r="I57"/>
  <c r="G65"/>
  <c r="I25"/>
  <c r="I33"/>
  <c r="I49"/>
  <c r="G17"/>
  <c r="J105"/>
  <c r="I9"/>
  <c r="I73"/>
  <c r="J41"/>
  <c r="G81"/>
  <c r="J104"/>
  <c r="J96"/>
  <c r="J111"/>
  <c r="J47"/>
  <c r="J63"/>
  <c r="J6"/>
  <c r="J54"/>
  <c r="J14"/>
  <c r="J101"/>
  <c r="J93"/>
  <c r="J44"/>
  <c r="J60"/>
  <c r="J92"/>
  <c r="J107"/>
  <c r="G41"/>
  <c r="J75"/>
  <c r="I129"/>
  <c r="J106"/>
  <c r="G9"/>
  <c r="G57"/>
  <c r="J66"/>
  <c r="I17"/>
  <c r="I105"/>
  <c r="I97"/>
  <c r="J90"/>
  <c r="H97"/>
  <c r="J129"/>
  <c r="J26"/>
  <c r="H33"/>
  <c r="H65"/>
  <c r="H25"/>
  <c r="H129"/>
  <c r="H2"/>
  <c r="J58"/>
  <c r="H10"/>
  <c r="I89"/>
  <c r="G121"/>
  <c r="I65"/>
  <c r="G97"/>
  <c r="G33"/>
  <c r="G25"/>
  <c r="H82"/>
  <c r="J112"/>
  <c r="J109"/>
  <c r="J108"/>
  <c r="J12"/>
  <c r="H74"/>
  <c r="H105"/>
  <c r="H49"/>
  <c r="H113"/>
  <c r="H73"/>
  <c r="H41"/>
  <c r="J120"/>
  <c r="J32"/>
  <c r="J72"/>
  <c r="J119"/>
  <c r="J31"/>
  <c r="J71"/>
  <c r="J118"/>
  <c r="J70"/>
  <c r="J117"/>
  <c r="J29"/>
  <c r="J69"/>
  <c r="J116"/>
  <c r="J28"/>
  <c r="J68"/>
  <c r="J76"/>
  <c r="J115"/>
  <c r="J67"/>
  <c r="J18"/>
  <c r="J25" s="1"/>
  <c r="H50"/>
  <c r="G89"/>
  <c r="G105"/>
  <c r="G49"/>
  <c r="G113"/>
  <c r="G73"/>
  <c r="G130" l="1"/>
  <c r="J121"/>
  <c r="I130"/>
  <c r="J97"/>
  <c r="J65"/>
  <c r="J2"/>
  <c r="J9" s="1"/>
  <c r="H9"/>
  <c r="H130" s="1"/>
  <c r="J73"/>
  <c r="J113"/>
  <c r="J33"/>
  <c r="J82"/>
  <c r="H89"/>
  <c r="J50"/>
  <c r="J57" s="1"/>
  <c r="H57"/>
  <c r="J74"/>
  <c r="J81" s="1"/>
  <c r="H81"/>
  <c r="J10"/>
  <c r="J17" s="1"/>
  <c r="H17"/>
  <c r="J130" l="1"/>
  <c r="J89"/>
</calcChain>
</file>

<file path=xl/sharedStrings.xml><?xml version="1.0" encoding="utf-8"?>
<sst xmlns="http://schemas.openxmlformats.org/spreadsheetml/2006/main" count="1048" uniqueCount="54">
  <si>
    <t>title</t>
  </si>
  <si>
    <t>Continent</t>
  </si>
  <si>
    <t>Distribution Locale</t>
  </si>
  <si>
    <t>Books Distributed</t>
  </si>
  <si>
    <t>Returns</t>
  </si>
  <si>
    <t>Gildrose's Royalty/book</t>
  </si>
  <si>
    <t>Casino Royale</t>
  </si>
  <si>
    <t>North America</t>
  </si>
  <si>
    <t>Eastern US</t>
  </si>
  <si>
    <t>Live and Let Die</t>
  </si>
  <si>
    <t>Moonraker</t>
  </si>
  <si>
    <t>Diamonds are Forever</t>
  </si>
  <si>
    <t>From Russia With Love</t>
  </si>
  <si>
    <t>Dr No</t>
  </si>
  <si>
    <t>Goldfinger</t>
  </si>
  <si>
    <t>Thunderball</t>
  </si>
  <si>
    <t>For Your Eyes Only</t>
  </si>
  <si>
    <t>The Spy Who Loved Me</t>
  </si>
  <si>
    <t>On Her Majesty's Secret Service</t>
  </si>
  <si>
    <t>You Only Live Twice</t>
  </si>
  <si>
    <t>The Man With The Golden Gun</t>
  </si>
  <si>
    <t>The Diamond Smugglers</t>
  </si>
  <si>
    <t>Thrilling Cities</t>
  </si>
  <si>
    <t>Chitty Chitty Bang Bang</t>
  </si>
  <si>
    <t>Western US &amp; Mexico</t>
  </si>
  <si>
    <t>Europe</t>
  </si>
  <si>
    <t>England</t>
  </si>
  <si>
    <t>Western Europe</t>
  </si>
  <si>
    <t>Japan</t>
  </si>
  <si>
    <t>Asia</t>
  </si>
  <si>
    <t>South East Asia</t>
  </si>
  <si>
    <t>South America</t>
  </si>
  <si>
    <t>books sold</t>
  </si>
  <si>
    <t>Profit on Books Sold</t>
  </si>
  <si>
    <t>Returns cost</t>
  </si>
  <si>
    <t>profit</t>
  </si>
  <si>
    <t>Casino Royale Total</t>
  </si>
  <si>
    <t>Chitty Chitty Bang Bang Total</t>
  </si>
  <si>
    <t>Diamonds are Forever Total</t>
  </si>
  <si>
    <t>Dr No Total</t>
  </si>
  <si>
    <t>For Your Eyes Only Total</t>
  </si>
  <si>
    <t>From Russia With Love Total</t>
  </si>
  <si>
    <t>Goldfinger Total</t>
  </si>
  <si>
    <t>Live and Let Die Total</t>
  </si>
  <si>
    <t>Moonraker Total</t>
  </si>
  <si>
    <t>On Her Majesty's Secret Service Total</t>
  </si>
  <si>
    <t>The Diamond Smugglers Total</t>
  </si>
  <si>
    <t>The Man With The Golden Gun Total</t>
  </si>
  <si>
    <t>The Spy Who Loved Me Total</t>
  </si>
  <si>
    <t>Thrilling Cities Total</t>
  </si>
  <si>
    <t>Thunderball Total</t>
  </si>
  <si>
    <t>You Only Live Twice Total</t>
  </si>
  <si>
    <t>Grand Total</t>
  </si>
  <si>
    <t>Profit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</si>
</sst>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2" fontId="0" fillId="0" borderId="0" xfId="0" applyNumberFormat="1"/>
    <xf numFmtId="0" fontId="3" fillId="0" borderId="0" xfId="0" applyNumberFormat="1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Sheet1!$J$1</c:f>
              <c:strCache>
                <c:ptCount val="1"/>
                <c:pt idx="0">
                  <c:v>profit</c:v>
                </c:pt>
              </c:strCache>
            </c:strRef>
          </c:tx>
          <c:cat>
            <c:strRef>
              <c:f>Sheet1!$A$2:$A$129</c:f>
              <c:strCache>
                <c:ptCount val="16"/>
                <c:pt idx="0">
                  <c:v>You Only Live Twice Total</c:v>
                </c:pt>
                <c:pt idx="1">
                  <c:v>Dr No Total</c:v>
                </c:pt>
                <c:pt idx="2">
                  <c:v>The Man With The Golden Gun Total</c:v>
                </c:pt>
                <c:pt idx="3">
                  <c:v>On Her Majesty's Secret Service Total</c:v>
                </c:pt>
                <c:pt idx="4">
                  <c:v>From Russia With Love Total</c:v>
                </c:pt>
                <c:pt idx="5">
                  <c:v>For Your Eyes Only Total</c:v>
                </c:pt>
                <c:pt idx="6">
                  <c:v>The Spy Who Loved Me Total</c:v>
                </c:pt>
                <c:pt idx="7">
                  <c:v>Goldfinger Total</c:v>
                </c:pt>
                <c:pt idx="8">
                  <c:v>Thunderball Total</c:v>
                </c:pt>
                <c:pt idx="9">
                  <c:v>Moonraker Total</c:v>
                </c:pt>
                <c:pt idx="10">
                  <c:v>Casino Royale Total</c:v>
                </c:pt>
                <c:pt idx="11">
                  <c:v>Live and Let Die Total</c:v>
                </c:pt>
                <c:pt idx="12">
                  <c:v>Diamonds are Forever Total</c:v>
                </c:pt>
                <c:pt idx="13">
                  <c:v>The Diamond Smugglers Total</c:v>
                </c:pt>
                <c:pt idx="14">
                  <c:v>Chitty Chitty Bang Bang Total</c:v>
                </c:pt>
                <c:pt idx="15">
                  <c:v>Thrilling Cities Total</c:v>
                </c:pt>
              </c:strCache>
            </c:strRef>
          </c:cat>
          <c:val>
            <c:numRef>
              <c:f>Sheet1!$J$2:$J$129</c:f>
              <c:numCache>
                <c:formatCode>0.00</c:formatCode>
                <c:ptCount val="16"/>
                <c:pt idx="0">
                  <c:v>433461.65</c:v>
                </c:pt>
                <c:pt idx="1">
                  <c:v>213738.68999999997</c:v>
                </c:pt>
                <c:pt idx="2">
                  <c:v>204172.72</c:v>
                </c:pt>
                <c:pt idx="3">
                  <c:v>179726.84</c:v>
                </c:pt>
                <c:pt idx="4">
                  <c:v>178250.06</c:v>
                </c:pt>
                <c:pt idx="5">
                  <c:v>163628.30000000002</c:v>
                </c:pt>
                <c:pt idx="6">
                  <c:v>156209.34</c:v>
                </c:pt>
                <c:pt idx="7">
                  <c:v>148385.39000000001</c:v>
                </c:pt>
                <c:pt idx="8">
                  <c:v>146000.38999999998</c:v>
                </c:pt>
                <c:pt idx="9">
                  <c:v>119696.95000000001</c:v>
                </c:pt>
                <c:pt idx="10">
                  <c:v>86940.23</c:v>
                </c:pt>
                <c:pt idx="11">
                  <c:v>85168</c:v>
                </c:pt>
                <c:pt idx="12">
                  <c:v>69958.91</c:v>
                </c:pt>
                <c:pt idx="13">
                  <c:v>23211.660000000003</c:v>
                </c:pt>
                <c:pt idx="14">
                  <c:v>18228.73</c:v>
                </c:pt>
                <c:pt idx="15">
                  <c:v>11027.04</c:v>
                </c:pt>
              </c:numCache>
            </c:numRef>
          </c:val>
        </c:ser>
        <c:overlap val="100"/>
        <c:axId val="74449664"/>
        <c:axId val="74451200"/>
      </c:barChart>
      <c:catAx>
        <c:axId val="74449664"/>
        <c:scaling>
          <c:orientation val="minMax"/>
        </c:scaling>
        <c:axPos val="b"/>
        <c:tickLblPos val="nextTo"/>
        <c:crossAx val="74451200"/>
        <c:crosses val="autoZero"/>
        <c:auto val="1"/>
        <c:lblAlgn val="ctr"/>
        <c:lblOffset val="100"/>
      </c:catAx>
      <c:valAx>
        <c:axId val="74451200"/>
        <c:scaling>
          <c:orientation val="minMax"/>
        </c:scaling>
        <c:axPos val="l"/>
        <c:majorGridlines/>
        <c:numFmt formatCode="0.00" sourceLinked="1"/>
        <c:tickLblPos val="nextTo"/>
        <c:crossAx val="74449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180975</xdr:rowOff>
    </xdr:from>
    <xdr:to>
      <xdr:col>7</xdr:col>
      <xdr:colOff>57150</xdr:colOff>
      <xdr:row>112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0660.482820717596" createdVersion="3" refreshedVersion="3" minRefreshableVersion="3" recordCount="112">
  <cacheSource type="worksheet">
    <worksheetSource ref="A1:G113" sheet="Sheet2"/>
  </cacheSource>
  <cacheFields count="7">
    <cacheField name="title" numFmtId="0">
      <sharedItems/>
    </cacheField>
    <cacheField name="Continent" numFmtId="0">
      <sharedItems/>
    </cacheField>
    <cacheField name="Distribution Locale" numFmtId="0">
      <sharedItems/>
    </cacheField>
    <cacheField name="Books Distributed" numFmtId="0">
      <sharedItems containsSemiMixedTypes="0" containsString="0" containsNumber="1" containsInteger="1" minValue="509" maxValue="167712"/>
    </cacheField>
    <cacheField name="Returns" numFmtId="0">
      <sharedItems containsSemiMixedTypes="0" containsString="0" containsNumber="1" containsInteger="1" minValue="5" maxValue="6629"/>
    </cacheField>
    <cacheField name="Gildrose's Royalty/book" numFmtId="0">
      <sharedItems containsSemiMixedTypes="0" containsString="0" containsNumber="1" minValue="7.0000000000000007E-2" maxValue="0.99"/>
    </cacheField>
    <cacheField name="Profit" numFmtId="0">
      <sharedItems containsSemiMixedTypes="0" containsString="0" containsNumber="1" minValue="238.98" maxValue="114538.2900000000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s v="Casino Royale"/>
    <s v="North America"/>
    <s v="Eastern US"/>
    <n v="43105"/>
    <n v="1052"/>
    <n v="0.83"/>
    <n v="34377.99"/>
  </r>
  <r>
    <s v="Live and Let Die"/>
    <s v="North America"/>
    <s v="Eastern US"/>
    <n v="38920"/>
    <n v="899"/>
    <n v="0.35"/>
    <n v="12857.849999999999"/>
  </r>
  <r>
    <s v="Moonraker"/>
    <s v="North America"/>
    <s v="Eastern US"/>
    <n v="45133"/>
    <n v="1790"/>
    <n v="0.39"/>
    <n v="16008.77"/>
  </r>
  <r>
    <s v="Diamonds are Forever"/>
    <s v="North America"/>
    <s v="Eastern US"/>
    <n v="15062"/>
    <n v="488"/>
    <n v="0.52"/>
    <n v="7334.4800000000005"/>
  </r>
  <r>
    <s v="From Russia With Love"/>
    <s v="North America"/>
    <s v="Eastern US"/>
    <n v="80099"/>
    <n v="545"/>
    <n v="0.83"/>
    <n v="65757.319999999992"/>
  </r>
  <r>
    <s v="Dr No"/>
    <s v="North America"/>
    <s v="Eastern US"/>
    <n v="91378"/>
    <n v="1803"/>
    <n v="0.72"/>
    <n v="63592.5"/>
  </r>
  <r>
    <s v="Goldfinger"/>
    <s v="North America"/>
    <s v="Eastern US"/>
    <n v="52958"/>
    <n v="1366"/>
    <n v="0.68"/>
    <n v="34399.560000000005"/>
  </r>
  <r>
    <s v="Thunderball"/>
    <s v="North America"/>
    <s v="Eastern US"/>
    <n v="24599"/>
    <n v="506"/>
    <n v="0.69"/>
    <n v="16371.169999999998"/>
  </r>
  <r>
    <s v="For Your Eyes Only"/>
    <s v="North America"/>
    <s v="Eastern US"/>
    <n v="12816"/>
    <n v="369"/>
    <n v="0.57999999999999996"/>
    <n v="7034.7599999999993"/>
  </r>
  <r>
    <s v="The Spy Who Loved Me"/>
    <s v="North America"/>
    <s v="Eastern US"/>
    <n v="87850"/>
    <n v="915"/>
    <n v="0.23"/>
    <n v="19537.55"/>
  </r>
  <r>
    <s v="On Her Majesty's Secret Service"/>
    <s v="North America"/>
    <s v="Eastern US"/>
    <n v="99140"/>
    <n v="2677"/>
    <n v="0.5"/>
    <n v="46893"/>
  </r>
  <r>
    <s v="You Only Live Twice"/>
    <s v="North America"/>
    <s v="Eastern US"/>
    <n v="21600"/>
    <n v="37"/>
    <n v="0.72"/>
    <n v="15506.859999999999"/>
  </r>
  <r>
    <s v="The Man With The Golden Gun"/>
    <s v="North America"/>
    <s v="Eastern US"/>
    <n v="134220"/>
    <n v="5823"/>
    <n v="0.39"/>
    <n v="47163.33"/>
  </r>
  <r>
    <s v="The Diamond Smugglers"/>
    <s v="North America"/>
    <s v="Eastern US"/>
    <n v="18041"/>
    <n v="884"/>
    <n v="0.24"/>
    <n v="3675.6800000000003"/>
  </r>
  <r>
    <s v="Thrilling Cities"/>
    <s v="North America"/>
    <s v="Eastern US"/>
    <n v="6884"/>
    <n v="104"/>
    <n v="0.47"/>
    <n v="3134.6"/>
  </r>
  <r>
    <s v="Chitty Chitty Bang Bang"/>
    <s v="North America"/>
    <s v="Eastern US"/>
    <n v="1441"/>
    <n v="30"/>
    <n v="0.18"/>
    <n v="238.98"/>
  </r>
  <r>
    <s v="Casino Royale"/>
    <s v="North America"/>
    <s v="Western US &amp; Mexico"/>
    <n v="13359"/>
    <n v="394"/>
    <n v="0.76"/>
    <n v="9656.4"/>
  </r>
  <r>
    <s v="Live and Let Die"/>
    <s v="North America"/>
    <s v="Western US &amp; Mexico"/>
    <n v="46171"/>
    <n v="914"/>
    <n v="0.39"/>
    <n v="17193.23"/>
  </r>
  <r>
    <s v="Moonraker"/>
    <s v="North America"/>
    <s v="Western US &amp; Mexico"/>
    <n v="32556"/>
    <n v="864"/>
    <n v="0.74"/>
    <n v="23020.079999999998"/>
  </r>
  <r>
    <s v="Diamonds are Forever"/>
    <s v="North America"/>
    <s v="Western US &amp; Mexico"/>
    <n v="11518"/>
    <n v="319"/>
    <n v="0.35"/>
    <n v="3760.1499999999996"/>
  </r>
  <r>
    <s v="From Russia With Love"/>
    <s v="North America"/>
    <s v="Western US &amp; Mexico"/>
    <n v="67294"/>
    <n v="161"/>
    <n v="0.56000000000000005"/>
    <n v="37513.980000000003"/>
  </r>
  <r>
    <s v="Dr No"/>
    <s v="North America"/>
    <s v="Western US &amp; Mexico"/>
    <n v="80739"/>
    <n v="920"/>
    <n v="0.35"/>
    <n v="27476.649999999998"/>
  </r>
  <r>
    <s v="Goldfinger"/>
    <s v="North America"/>
    <s v="Western US &amp; Mexico"/>
    <n v="94222"/>
    <n v="2930"/>
    <n v="0.35"/>
    <n v="30487.199999999997"/>
  </r>
  <r>
    <s v="Thunderball"/>
    <s v="North America"/>
    <s v="Western US &amp; Mexico"/>
    <n v="2502"/>
    <n v="98"/>
    <n v="0.21"/>
    <n v="455.84"/>
  </r>
  <r>
    <s v="For Your Eyes Only"/>
    <s v="North America"/>
    <s v="Western US &amp; Mexico"/>
    <n v="81038"/>
    <n v="1392"/>
    <n v="0.55000000000000004"/>
    <n v="43109.3"/>
  </r>
  <r>
    <s v="The Spy Who Loved Me"/>
    <s v="North America"/>
    <s v="Western US &amp; Mexico"/>
    <n v="91279"/>
    <n v="610"/>
    <n v="0.27"/>
    <n v="24175.63"/>
  </r>
  <r>
    <s v="On Her Majesty's Secret Service"/>
    <s v="North America"/>
    <s v="Western US &amp; Mexico"/>
    <n v="73787"/>
    <n v="1306"/>
    <n v="0.61"/>
    <n v="43560.409999999996"/>
  </r>
  <r>
    <s v="You Only Live Twice"/>
    <s v="North America"/>
    <s v="Western US &amp; Mexico"/>
    <n v="53589"/>
    <n v="1785"/>
    <n v="0.26"/>
    <n v="12576.54"/>
  </r>
  <r>
    <s v="The Man With The Golden Gun"/>
    <s v="North America"/>
    <s v="Western US &amp; Mexico"/>
    <n v="26556"/>
    <n v="458"/>
    <n v="0.41"/>
    <n v="10471.179999999998"/>
  </r>
  <r>
    <s v="The Diamond Smugglers"/>
    <s v="North America"/>
    <s v="Western US &amp; Mexico"/>
    <n v="16660"/>
    <n v="498"/>
    <n v="0.28000000000000003"/>
    <n v="4276.3600000000006"/>
  </r>
  <r>
    <s v="Thrilling Cities"/>
    <s v="North America"/>
    <s v="Western US &amp; Mexico"/>
    <n v="14663"/>
    <n v="454"/>
    <n v="0.15"/>
    <n v="1904.35"/>
  </r>
  <r>
    <s v="Chitty Chitty Bang Bang"/>
    <s v="North America"/>
    <s v="Western US &amp; Mexico"/>
    <n v="7994"/>
    <n v="73"/>
    <n v="0.32"/>
    <n v="2498.2200000000003"/>
  </r>
  <r>
    <s v="Casino Royale"/>
    <s v="Europe"/>
    <s v="England"/>
    <n v="10743"/>
    <n v="29"/>
    <n v="0.25"/>
    <n v="2664"/>
  </r>
  <r>
    <s v="Live and Let Die"/>
    <s v="Europe"/>
    <s v="England"/>
    <n v="24305"/>
    <n v="584"/>
    <n v="0.26"/>
    <n v="5875.46"/>
  </r>
  <r>
    <s v="Moonraker"/>
    <s v="Europe"/>
    <s v="England"/>
    <n v="46951"/>
    <n v="621"/>
    <n v="0.46"/>
    <n v="21001.3"/>
  </r>
  <r>
    <s v="Diamonds are Forever"/>
    <s v="Europe"/>
    <s v="England"/>
    <n v="19400"/>
    <n v="810"/>
    <n v="0.99"/>
    <n v="17999.099999999999"/>
  </r>
  <r>
    <s v="From Russia With Love"/>
    <s v="Europe"/>
    <s v="England"/>
    <n v="6202"/>
    <n v="198"/>
    <n v="0.37"/>
    <n v="2122.48"/>
  </r>
  <r>
    <s v="Dr No"/>
    <s v="Europe"/>
    <s v="England"/>
    <n v="99346"/>
    <n v="3822"/>
    <n v="0.88"/>
    <n v="82150.12"/>
  </r>
  <r>
    <s v="Goldfinger"/>
    <s v="Europe"/>
    <s v="England"/>
    <n v="27459"/>
    <n v="544"/>
    <n v="0.34"/>
    <n v="8879.1"/>
  </r>
  <r>
    <s v="Thunderball"/>
    <s v="Europe"/>
    <s v="England"/>
    <n v="60778"/>
    <n v="1566"/>
    <n v="0.7"/>
    <n v="40665.399999999994"/>
  </r>
  <r>
    <s v="For Your Eyes Only"/>
    <s v="Europe"/>
    <s v="England"/>
    <n v="48247"/>
    <n v="1411"/>
    <n v="0.7"/>
    <n v="32079.699999999997"/>
  </r>
  <r>
    <s v="The Spy Who Loved Me"/>
    <s v="Europe"/>
    <s v="England"/>
    <n v="35834"/>
    <n v="592"/>
    <n v="0.5"/>
    <n v="17325"/>
  </r>
  <r>
    <s v="On Her Majesty's Secret Service"/>
    <s v="Europe"/>
    <s v="England"/>
    <n v="59313"/>
    <n v="728"/>
    <n v="0.68"/>
    <n v="39473.800000000003"/>
  </r>
  <r>
    <s v="You Only Live Twice"/>
    <s v="Europe"/>
    <s v="England"/>
    <n v="126430"/>
    <n v="2127"/>
    <n v="0.93"/>
    <n v="114538.29000000001"/>
  </r>
  <r>
    <s v="The Man With The Golden Gun"/>
    <s v="Europe"/>
    <s v="England"/>
    <n v="87677"/>
    <n v="1562"/>
    <n v="0.44"/>
    <n v="37109.599999999999"/>
  </r>
  <r>
    <s v="The Diamond Smugglers"/>
    <s v="Europe"/>
    <s v="England"/>
    <n v="13687"/>
    <n v="269"/>
    <n v="0.5"/>
    <n v="6574.5"/>
  </r>
  <r>
    <s v="Thrilling Cities"/>
    <s v="Europe"/>
    <s v="England"/>
    <n v="1611"/>
    <n v="56"/>
    <n v="0.28999999999999998"/>
    <n v="422.95"/>
  </r>
  <r>
    <s v="Chitty Chitty Bang Bang"/>
    <s v="Europe"/>
    <s v="England"/>
    <n v="15967"/>
    <n v="262"/>
    <n v="0.26"/>
    <n v="3952.3"/>
  </r>
  <r>
    <s v="Casino Royale"/>
    <s v="Europe"/>
    <s v="Western Europe"/>
    <n v="14940"/>
    <n v="71"/>
    <n v="0.9"/>
    <n v="13346.6"/>
  </r>
  <r>
    <s v="Live and Let Die"/>
    <s v="Europe"/>
    <s v="Western Europe"/>
    <n v="46080"/>
    <n v="679"/>
    <n v="0.86"/>
    <n v="38705.360000000001"/>
  </r>
  <r>
    <s v="Moonraker"/>
    <s v="Europe"/>
    <s v="Western Europe"/>
    <n v="25316"/>
    <n v="697"/>
    <n v="0.75"/>
    <n v="18115.75"/>
  </r>
  <r>
    <s v="Diamonds are Forever"/>
    <s v="Europe"/>
    <s v="Western Europe"/>
    <n v="29362"/>
    <n v="1322"/>
    <n v="0.74"/>
    <n v="20088.599999999999"/>
  </r>
  <r>
    <s v="From Russia With Love"/>
    <s v="Europe"/>
    <s v="Western Europe"/>
    <n v="96368"/>
    <n v="3471"/>
    <n v="0.25"/>
    <n v="21488.75"/>
  </r>
  <r>
    <s v="Dr No"/>
    <s v="Europe"/>
    <s v="Western Europe"/>
    <n v="4375"/>
    <n v="132"/>
    <n v="0.81"/>
    <n v="3370.8300000000004"/>
  </r>
  <r>
    <s v="Goldfinger"/>
    <s v="Europe"/>
    <s v="Western Europe"/>
    <n v="11982"/>
    <n v="379"/>
    <n v="0.71"/>
    <n v="8048.6299999999992"/>
  </r>
  <r>
    <s v="Thunderball"/>
    <s v="Europe"/>
    <s v="Western Europe"/>
    <n v="82638"/>
    <n v="1617"/>
    <n v="0.59"/>
    <n v="46993.89"/>
  </r>
  <r>
    <s v="For Your Eyes Only"/>
    <s v="Europe"/>
    <s v="Western Europe"/>
    <n v="77106"/>
    <n v="968"/>
    <n v="0.28000000000000003"/>
    <n v="20834.640000000003"/>
  </r>
  <r>
    <s v="The Spy Who Loved Me"/>
    <s v="Europe"/>
    <s v="Western Europe"/>
    <n v="40531"/>
    <n v="606"/>
    <n v="0.39"/>
    <n v="15267.75"/>
  </r>
  <r>
    <s v="On Her Majesty's Secret Service"/>
    <s v="Europe"/>
    <s v="Western Europe"/>
    <n v="50292"/>
    <n v="1733"/>
    <n v="0.28999999999999998"/>
    <n v="13215.609999999999"/>
  </r>
  <r>
    <s v="You Only Live Twice"/>
    <s v="Europe"/>
    <s v="Western Europe"/>
    <n v="104089"/>
    <n v="2713"/>
    <n v="0.79"/>
    <n v="78730.540000000008"/>
  </r>
  <r>
    <s v="The Man With The Golden Gun"/>
    <s v="Europe"/>
    <s v="Western Europe"/>
    <n v="17316"/>
    <n v="439"/>
    <n v="0.73"/>
    <n v="12100.71"/>
  </r>
  <r>
    <s v="The Diamond Smugglers"/>
    <s v="Europe"/>
    <s v="Western Europe"/>
    <n v="14032"/>
    <n v="572"/>
    <n v="0.26"/>
    <n v="3213.6"/>
  </r>
  <r>
    <s v="Thrilling Cities"/>
    <s v="Europe"/>
    <s v="Western Europe"/>
    <n v="16099"/>
    <n v="505"/>
    <n v="0.19"/>
    <n v="2710.36"/>
  </r>
  <r>
    <s v="Chitty Chitty Bang Bang"/>
    <s v="Europe"/>
    <s v="Western Europe"/>
    <n v="15026"/>
    <n v="222"/>
    <n v="0.54"/>
    <n v="7883.1600000000008"/>
  </r>
  <r>
    <s v="Casino Royale"/>
    <s v="Japan"/>
    <s v="Asia"/>
    <n v="8810"/>
    <n v="202"/>
    <n v="0.62"/>
    <n v="5235.96"/>
  </r>
  <r>
    <s v="Live and Let Die"/>
    <s v="Japan"/>
    <s v="Asia"/>
    <n v="9734"/>
    <n v="238"/>
    <n v="0.32"/>
    <n v="2919.7200000000003"/>
  </r>
  <r>
    <s v="Moonraker"/>
    <s v="Japan"/>
    <s v="Asia"/>
    <n v="14728"/>
    <n v="505"/>
    <n v="0.56000000000000005"/>
    <n v="7712.380000000001"/>
  </r>
  <r>
    <s v="Diamonds are Forever"/>
    <s v="Japan"/>
    <s v="Asia"/>
    <n v="1481"/>
    <n v="47"/>
    <n v="0.35"/>
    <n v="478.4"/>
  </r>
  <r>
    <s v="From Russia With Love"/>
    <s v="Japan"/>
    <s v="Asia"/>
    <n v="20159"/>
    <n v="252"/>
    <n v="0.33"/>
    <n v="6443.31"/>
  </r>
  <r>
    <s v="Dr No"/>
    <s v="Japan"/>
    <s v="Asia"/>
    <n v="23653"/>
    <n v="1090"/>
    <n v="0.37"/>
    <n v="7803.3099999999995"/>
  </r>
  <r>
    <s v="Goldfinger"/>
    <s v="Japan"/>
    <s v="Asia"/>
    <n v="53691"/>
    <n v="187"/>
    <n v="0.55000000000000004"/>
    <n v="29333.7"/>
  </r>
  <r>
    <s v="Thunderball"/>
    <s v="Japan"/>
    <s v="Asia"/>
    <n v="37779"/>
    <n v="614"/>
    <n v="0.65"/>
    <n v="23850.25"/>
  </r>
  <r>
    <s v="For Your Eyes Only"/>
    <s v="Japan"/>
    <s v="Asia"/>
    <n v="45608"/>
    <n v="1314"/>
    <n v="0.69"/>
    <n v="29905.859999999997"/>
  </r>
  <r>
    <s v="The Spy Who Loved Me"/>
    <s v="Japan"/>
    <s v="Asia"/>
    <n v="66726"/>
    <n v="2037"/>
    <n v="0.49"/>
    <n v="30679.11"/>
  </r>
  <r>
    <s v="On Her Majesty's Secret Service"/>
    <s v="Japan"/>
    <s v="Asia"/>
    <n v="51740"/>
    <n v="1363"/>
    <n v="0.48"/>
    <n v="23499.46"/>
  </r>
  <r>
    <s v="You Only Live Twice"/>
    <s v="Japan"/>
    <s v="Asia"/>
    <n v="15096"/>
    <n v="359"/>
    <n v="0.36"/>
    <n v="5125.82"/>
  </r>
  <r>
    <s v="The Man With The Golden Gun"/>
    <s v="Japan"/>
    <s v="Asia"/>
    <n v="144483"/>
    <n v="2724"/>
    <n v="0.39"/>
    <n v="53924.01"/>
  </r>
  <r>
    <s v="The Diamond Smugglers"/>
    <s v="Japan"/>
    <s v="Asia"/>
    <n v="4393"/>
    <n v="51"/>
    <n v="0.41"/>
    <n v="1754.7199999999998"/>
  </r>
  <r>
    <s v="Thrilling Cities"/>
    <s v="Japan"/>
    <s v="Asia"/>
    <n v="6958"/>
    <n v="221"/>
    <n v="0.16"/>
    <n v="967.42000000000007"/>
  </r>
  <r>
    <s v="Chitty Chitty Bang Bang"/>
    <s v="Japan"/>
    <s v="Asia"/>
    <n v="6926"/>
    <n v="193"/>
    <n v="0.19"/>
    <n v="1182.77"/>
  </r>
  <r>
    <s v="Casino Royale"/>
    <s v="South East Asia"/>
    <s v="Asia"/>
    <n v="18700"/>
    <n v="598"/>
    <n v="0.64"/>
    <n v="11286.28"/>
  </r>
  <r>
    <s v="Live and Let Die"/>
    <s v="South East Asia"/>
    <s v="Asia"/>
    <n v="509"/>
    <n v="5"/>
    <n v="0.5"/>
    <n v="249.5"/>
  </r>
  <r>
    <s v="Moonraker"/>
    <s v="South East Asia"/>
    <s v="Asia"/>
    <n v="26014"/>
    <n v="561"/>
    <n v="0.67"/>
    <n v="16773.010000000002"/>
  </r>
  <r>
    <s v="Diamonds are Forever"/>
    <s v="South East Asia"/>
    <s v="Asia"/>
    <n v="49859"/>
    <n v="1093"/>
    <n v="0.36"/>
    <n v="17009.259999999998"/>
  </r>
  <r>
    <s v="From Russia With Love"/>
    <s v="South East Asia"/>
    <s v="Asia"/>
    <n v="11198"/>
    <n v="121"/>
    <n v="0.54"/>
    <n v="5921.0800000000008"/>
  </r>
  <r>
    <s v="Dr No"/>
    <s v="South East Asia"/>
    <s v="Asia"/>
    <n v="90437"/>
    <n v="2317"/>
    <n v="0.25"/>
    <n v="20871.5"/>
  </r>
  <r>
    <s v="Goldfinger"/>
    <s v="South East Asia"/>
    <s v="Asia"/>
    <n v="75457"/>
    <n v="1089"/>
    <n v="0.17"/>
    <n v="12098.060000000001"/>
  </r>
  <r>
    <s v="Thunderball"/>
    <s v="South East Asia"/>
    <s v="Asia"/>
    <n v="22671"/>
    <n v="492"/>
    <n v="0.46"/>
    <n v="9956.34"/>
  </r>
  <r>
    <s v="For Your Eyes Only"/>
    <s v="South East Asia"/>
    <s v="Asia"/>
    <n v="12330"/>
    <n v="518"/>
    <n v="0.36"/>
    <n v="3993.3199999999997"/>
  </r>
  <r>
    <s v="The Spy Who Loved Me"/>
    <s v="South East Asia"/>
    <s v="Asia"/>
    <n v="97983"/>
    <n v="2089"/>
    <n v="0.4"/>
    <n v="37313.1"/>
  </r>
  <r>
    <s v="On Her Majesty's Secret Service"/>
    <s v="South East Asia"/>
    <s v="Asia"/>
    <n v="24944"/>
    <n v="112"/>
    <n v="0.48"/>
    <n v="11863.359999999999"/>
  </r>
  <r>
    <s v="You Only Live Twice"/>
    <s v="South East Asia"/>
    <s v="Asia"/>
    <n v="147602"/>
    <n v="3052"/>
    <n v="0.7"/>
    <n v="99659"/>
  </r>
  <r>
    <s v="The Man With The Golden Gun"/>
    <s v="South East Asia"/>
    <s v="Asia"/>
    <n v="167712"/>
    <n v="3685"/>
    <n v="0.21"/>
    <n v="32603.17"/>
  </r>
  <r>
    <s v="The Diamond Smugglers"/>
    <s v="South East Asia"/>
    <s v="Asia"/>
    <n v="16256"/>
    <n v="260"/>
    <n v="0.19"/>
    <n v="2909.2400000000002"/>
  </r>
  <r>
    <s v="Thrilling Cities"/>
    <s v="South East Asia"/>
    <s v="Asia"/>
    <n v="1049"/>
    <n v="29"/>
    <n v="0.28000000000000003"/>
    <n v="271.10000000000002"/>
  </r>
  <r>
    <s v="Chitty Chitty Bang Bang"/>
    <s v="South East Asia"/>
    <s v="Asia"/>
    <n v="15287"/>
    <n v="261"/>
    <n v="7.0000000000000007E-2"/>
    <n v="921.32000000000016"/>
  </r>
  <r>
    <s v="Casino Royale"/>
    <s v="South America"/>
    <s v="South America"/>
    <n v="14319"/>
    <n v="293"/>
    <n v="0.75"/>
    <n v="10373"/>
  </r>
  <r>
    <s v="Live and Let Die"/>
    <s v="South America"/>
    <s v="South America"/>
    <n v="22131"/>
    <n v="698"/>
    <n v="0.36"/>
    <n v="7366.88"/>
  </r>
  <r>
    <s v="Moonraker"/>
    <s v="South America"/>
    <s v="South America"/>
    <n v="48611"/>
    <n v="505"/>
    <n v="0.36"/>
    <n v="17065.66"/>
  </r>
  <r>
    <s v="Diamonds are Forever"/>
    <s v="South America"/>
    <s v="South America"/>
    <n v="8750"/>
    <n v="41"/>
    <n v="0.38"/>
    <n v="3288.92"/>
  </r>
  <r>
    <s v="From Russia With Love"/>
    <s v="South America"/>
    <s v="South America"/>
    <n v="96751"/>
    <n v="3795"/>
    <n v="0.44"/>
    <n v="39003.14"/>
  </r>
  <r>
    <s v="Dr No"/>
    <s v="South America"/>
    <s v="South America"/>
    <n v="19567"/>
    <n v="549"/>
    <n v="0.46"/>
    <n v="8473.7800000000007"/>
  </r>
  <r>
    <s v="Goldfinger"/>
    <s v="South America"/>
    <s v="South America"/>
    <n v="36737"/>
    <n v="1075"/>
    <n v="0.72"/>
    <n v="25139.14"/>
  </r>
  <r>
    <s v="Thunderball"/>
    <s v="South America"/>
    <s v="South America"/>
    <n v="33134"/>
    <n v="768"/>
    <n v="0.25"/>
    <n v="7707.5"/>
  </r>
  <r>
    <s v="For Your Eyes Only"/>
    <s v="South America"/>
    <s v="South America"/>
    <n v="88963"/>
    <n v="2192"/>
    <n v="0.32"/>
    <n v="26670.720000000001"/>
  </r>
  <r>
    <s v="The Spy Who Loved Me"/>
    <s v="South America"/>
    <s v="South America"/>
    <n v="41784"/>
    <n v="780"/>
    <n v="0.3"/>
    <n v="11911.199999999999"/>
  </r>
  <r>
    <s v="On Her Majesty's Secret Service"/>
    <s v="South America"/>
    <s v="South America"/>
    <n v="6610"/>
    <n v="144"/>
    <n v="0.2"/>
    <n v="1221.2"/>
  </r>
  <r>
    <s v="You Only Live Twice"/>
    <s v="South America"/>
    <s v="South America"/>
    <n v="148474"/>
    <n v="6629"/>
    <n v="0.78"/>
    <n v="107324.6"/>
  </r>
  <r>
    <s v="The Man With The Golden Gun"/>
    <s v="South America"/>
    <s v="South America"/>
    <n v="19499"/>
    <n v="112"/>
    <n v="0.56000000000000005"/>
    <n v="10800.720000000001"/>
  </r>
  <r>
    <s v="The Diamond Smugglers"/>
    <s v="South America"/>
    <s v="South America"/>
    <n v="6968"/>
    <n v="156"/>
    <n v="0.13"/>
    <n v="807.56000000000006"/>
  </r>
  <r>
    <s v="Thrilling Cities"/>
    <s v="South America"/>
    <s v="South America"/>
    <n v="7687"/>
    <n v="104"/>
    <n v="0.22"/>
    <n v="1616.26"/>
  </r>
  <r>
    <s v="Chitty Chitty Bang Bang"/>
    <s v="South America"/>
    <s v="South America"/>
    <n v="14013"/>
    <n v="209"/>
    <n v="0.12"/>
    <n v="1551.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20" firstHeaderRow="1" firstDataRow="1" firstDataCol="0"/>
  <pivotFields count="7"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0"/>
  <sheetViews>
    <sheetView workbookViewId="0">
      <selection activeCell="J1" activeCellId="1" sqref="A1:A129 J1:J129"/>
    </sheetView>
  </sheetViews>
  <sheetFormatPr defaultRowHeight="15" outlineLevelRow="2"/>
  <cols>
    <col min="1" max="1" width="28.42578125" bestFit="1" customWidth="1"/>
    <col min="2" max="2" width="14.7109375" bestFit="1" customWidth="1"/>
    <col min="3" max="3" width="19.85546875" bestFit="1" customWidth="1"/>
    <col min="4" max="4" width="15.85546875" bestFit="1" customWidth="1"/>
    <col min="5" max="5" width="7.85546875" bestFit="1" customWidth="1"/>
    <col min="6" max="6" width="20.85546875" bestFit="1" customWidth="1"/>
    <col min="7" max="7" width="10.42578125" bestFit="1" customWidth="1"/>
    <col min="8" max="8" width="19" style="5" bestFit="1" customWidth="1"/>
    <col min="9" max="9" width="11.85546875" style="5" bestFit="1" customWidth="1"/>
    <col min="10" max="10" width="10.5703125" style="5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t="s">
        <v>32</v>
      </c>
      <c r="H1" s="5" t="s">
        <v>33</v>
      </c>
      <c r="I1" s="5" t="s">
        <v>34</v>
      </c>
      <c r="J1" s="5" t="s">
        <v>35</v>
      </c>
    </row>
    <row r="2" spans="1:10" ht="15.75" hidden="1" outlineLevel="2">
      <c r="A2" s="1" t="s">
        <v>19</v>
      </c>
      <c r="B2" s="1" t="s">
        <v>7</v>
      </c>
      <c r="C2" s="1" t="s">
        <v>8</v>
      </c>
      <c r="D2" s="3">
        <v>21600</v>
      </c>
      <c r="E2" s="4">
        <v>37</v>
      </c>
      <c r="F2" s="3">
        <v>0.72</v>
      </c>
      <c r="G2">
        <f>(D2-E2)</f>
        <v>21563</v>
      </c>
      <c r="H2" s="5">
        <f>G2*F2</f>
        <v>15525.359999999999</v>
      </c>
      <c r="I2" s="5">
        <f>E2*0.5</f>
        <v>18.5</v>
      </c>
      <c r="J2" s="5">
        <f>H2-I2</f>
        <v>15506.859999999999</v>
      </c>
    </row>
    <row r="3" spans="1:10" ht="15.75" hidden="1" outlineLevel="2">
      <c r="A3" s="1" t="s">
        <v>19</v>
      </c>
      <c r="B3" s="1" t="s">
        <v>7</v>
      </c>
      <c r="C3" s="1" t="s">
        <v>24</v>
      </c>
      <c r="D3" s="3">
        <v>53589</v>
      </c>
      <c r="E3" s="4">
        <v>1785</v>
      </c>
      <c r="F3" s="3">
        <v>0.26</v>
      </c>
      <c r="G3">
        <f>(D3-E3)</f>
        <v>51804</v>
      </c>
      <c r="H3" s="5">
        <f>G3*F3</f>
        <v>13469.04</v>
      </c>
      <c r="I3" s="5">
        <f>E3*0.5</f>
        <v>892.5</v>
      </c>
      <c r="J3" s="5">
        <f>H3-I3</f>
        <v>12576.54</v>
      </c>
    </row>
    <row r="4" spans="1:10" ht="15.75" hidden="1" outlineLevel="2">
      <c r="A4" s="1" t="s">
        <v>19</v>
      </c>
      <c r="B4" s="1" t="s">
        <v>25</v>
      </c>
      <c r="C4" s="1" t="s">
        <v>26</v>
      </c>
      <c r="D4" s="3">
        <v>126430</v>
      </c>
      <c r="E4" s="4">
        <v>2127</v>
      </c>
      <c r="F4" s="3">
        <v>0.93</v>
      </c>
      <c r="G4">
        <f>(D4-E4)</f>
        <v>124303</v>
      </c>
      <c r="H4" s="5">
        <f>G4*F4</f>
        <v>115601.79000000001</v>
      </c>
      <c r="I4" s="5">
        <f>E4*0.5</f>
        <v>1063.5</v>
      </c>
      <c r="J4" s="5">
        <f>H4-I4</f>
        <v>114538.29000000001</v>
      </c>
    </row>
    <row r="5" spans="1:10" ht="15.75" hidden="1" outlineLevel="2">
      <c r="A5" s="1" t="s">
        <v>19</v>
      </c>
      <c r="B5" s="1" t="s">
        <v>25</v>
      </c>
      <c r="C5" s="1" t="s">
        <v>27</v>
      </c>
      <c r="D5" s="3">
        <v>104089</v>
      </c>
      <c r="E5" s="4">
        <v>2713</v>
      </c>
      <c r="F5" s="3">
        <v>0.79</v>
      </c>
      <c r="G5">
        <f>(D5-E5)</f>
        <v>101376</v>
      </c>
      <c r="H5" s="5">
        <f>G5*F5</f>
        <v>80087.040000000008</v>
      </c>
      <c r="I5" s="5">
        <f>E5*0.5</f>
        <v>1356.5</v>
      </c>
      <c r="J5" s="5">
        <f>H5-I5</f>
        <v>78730.540000000008</v>
      </c>
    </row>
    <row r="6" spans="1:10" ht="15.75" hidden="1" outlineLevel="2">
      <c r="A6" s="1" t="s">
        <v>19</v>
      </c>
      <c r="B6" s="1" t="s">
        <v>28</v>
      </c>
      <c r="C6" s="1" t="s">
        <v>29</v>
      </c>
      <c r="D6" s="3">
        <v>15096</v>
      </c>
      <c r="E6" s="4">
        <v>359</v>
      </c>
      <c r="F6" s="3">
        <v>0.36</v>
      </c>
      <c r="G6">
        <f>(D6-E6)</f>
        <v>14737</v>
      </c>
      <c r="H6" s="5">
        <f>G6*F6</f>
        <v>5305.32</v>
      </c>
      <c r="I6" s="5">
        <f>E6*0.5</f>
        <v>179.5</v>
      </c>
      <c r="J6" s="5">
        <f>H6-I6</f>
        <v>5125.82</v>
      </c>
    </row>
    <row r="7" spans="1:10" ht="15.75" hidden="1" outlineLevel="2">
      <c r="A7" s="1" t="s">
        <v>19</v>
      </c>
      <c r="B7" s="1" t="s">
        <v>30</v>
      </c>
      <c r="C7" s="1" t="s">
        <v>29</v>
      </c>
      <c r="D7" s="3">
        <v>147602</v>
      </c>
      <c r="E7" s="4">
        <v>3052</v>
      </c>
      <c r="F7" s="3">
        <v>0.7</v>
      </c>
      <c r="G7">
        <f>(D7-E7)</f>
        <v>144550</v>
      </c>
      <c r="H7" s="5">
        <f>G7*F7</f>
        <v>101185</v>
      </c>
      <c r="I7" s="5">
        <f>E7*0.5</f>
        <v>1526</v>
      </c>
      <c r="J7" s="5">
        <f>H7-I7</f>
        <v>99659</v>
      </c>
    </row>
    <row r="8" spans="1:10" ht="15.75" hidden="1" outlineLevel="2">
      <c r="A8" s="1" t="s">
        <v>19</v>
      </c>
      <c r="B8" s="1" t="s">
        <v>31</v>
      </c>
      <c r="C8" s="1" t="s">
        <v>31</v>
      </c>
      <c r="D8" s="3">
        <v>148474</v>
      </c>
      <c r="E8" s="4">
        <v>6629</v>
      </c>
      <c r="F8" s="3">
        <v>0.78</v>
      </c>
      <c r="G8">
        <f>(D8-E8)</f>
        <v>141845</v>
      </c>
      <c r="H8" s="5">
        <f>G8*F8</f>
        <v>110639.1</v>
      </c>
      <c r="I8" s="5">
        <f>E8*0.5</f>
        <v>3314.5</v>
      </c>
      <c r="J8" s="5">
        <f>H8-I8</f>
        <v>107324.6</v>
      </c>
    </row>
    <row r="9" spans="1:10" ht="15.75" outlineLevel="1" collapsed="1">
      <c r="A9" s="7" t="s">
        <v>51</v>
      </c>
      <c r="B9" s="1"/>
      <c r="C9" s="1"/>
      <c r="D9" s="3">
        <f>SUBTOTAL(9,D2:D8)</f>
        <v>616880</v>
      </c>
      <c r="E9" s="4">
        <f>SUBTOTAL(9,E2:E8)</f>
        <v>16702</v>
      </c>
      <c r="F9" s="3"/>
      <c r="G9">
        <f>SUBTOTAL(9,G2:G8)</f>
        <v>600178</v>
      </c>
      <c r="H9" s="5">
        <f>SUBTOTAL(9,H2:H8)</f>
        <v>441812.65</v>
      </c>
      <c r="I9" s="5">
        <f>SUBTOTAL(9,I2:I8)</f>
        <v>8351</v>
      </c>
      <c r="J9" s="5">
        <f>SUBTOTAL(9,J2:J8)</f>
        <v>433461.65</v>
      </c>
    </row>
    <row r="10" spans="1:10" ht="15.75" hidden="1" outlineLevel="2">
      <c r="A10" s="1" t="s">
        <v>13</v>
      </c>
      <c r="B10" s="1" t="s">
        <v>7</v>
      </c>
      <c r="C10" s="1" t="s">
        <v>8</v>
      </c>
      <c r="D10" s="3">
        <v>91378</v>
      </c>
      <c r="E10" s="4">
        <v>1803</v>
      </c>
      <c r="F10" s="3">
        <v>0.72</v>
      </c>
      <c r="G10">
        <f>(D10-E10)</f>
        <v>89575</v>
      </c>
      <c r="H10" s="5">
        <f>G10*F10</f>
        <v>64494</v>
      </c>
      <c r="I10" s="5">
        <f>E10*0.5</f>
        <v>901.5</v>
      </c>
      <c r="J10" s="5">
        <f>H10-I10</f>
        <v>63592.5</v>
      </c>
    </row>
    <row r="11" spans="1:10" ht="15.75" hidden="1" outlineLevel="2">
      <c r="A11" s="1" t="s">
        <v>13</v>
      </c>
      <c r="B11" s="1" t="s">
        <v>7</v>
      </c>
      <c r="C11" s="1" t="s">
        <v>24</v>
      </c>
      <c r="D11" s="3">
        <v>80739</v>
      </c>
      <c r="E11" s="4">
        <v>920</v>
      </c>
      <c r="F11" s="3">
        <v>0.35</v>
      </c>
      <c r="G11">
        <f>(D11-E11)</f>
        <v>79819</v>
      </c>
      <c r="H11" s="5">
        <f>G11*F11</f>
        <v>27936.649999999998</v>
      </c>
      <c r="I11" s="5">
        <f>E11*0.5</f>
        <v>460</v>
      </c>
      <c r="J11" s="5">
        <f>H11-I11</f>
        <v>27476.649999999998</v>
      </c>
    </row>
    <row r="12" spans="1:10" ht="15.75" hidden="1" outlineLevel="2">
      <c r="A12" s="1" t="s">
        <v>13</v>
      </c>
      <c r="B12" s="1" t="s">
        <v>25</v>
      </c>
      <c r="C12" s="1" t="s">
        <v>26</v>
      </c>
      <c r="D12" s="3">
        <v>99346</v>
      </c>
      <c r="E12" s="4">
        <v>3822</v>
      </c>
      <c r="F12" s="3">
        <v>0.88</v>
      </c>
      <c r="G12">
        <f>(D12-E12)</f>
        <v>95524</v>
      </c>
      <c r="H12" s="5">
        <f>G12*F12</f>
        <v>84061.119999999995</v>
      </c>
      <c r="I12" s="5">
        <f>E12*0.5</f>
        <v>1911</v>
      </c>
      <c r="J12" s="5">
        <f>H12-I12</f>
        <v>82150.12</v>
      </c>
    </row>
    <row r="13" spans="1:10" ht="15.75" hidden="1" outlineLevel="2">
      <c r="A13" s="1" t="s">
        <v>13</v>
      </c>
      <c r="B13" s="1" t="s">
        <v>25</v>
      </c>
      <c r="C13" s="1" t="s">
        <v>27</v>
      </c>
      <c r="D13" s="3">
        <v>4375</v>
      </c>
      <c r="E13" s="4">
        <v>132</v>
      </c>
      <c r="F13" s="3">
        <v>0.81</v>
      </c>
      <c r="G13">
        <f>(D13-E13)</f>
        <v>4243</v>
      </c>
      <c r="H13" s="5">
        <f>G13*F13</f>
        <v>3436.8300000000004</v>
      </c>
      <c r="I13" s="5">
        <f>E13*0.5</f>
        <v>66</v>
      </c>
      <c r="J13" s="5">
        <f>H13-I13</f>
        <v>3370.8300000000004</v>
      </c>
    </row>
    <row r="14" spans="1:10" ht="15.75" hidden="1" outlineLevel="2">
      <c r="A14" s="1" t="s">
        <v>13</v>
      </c>
      <c r="B14" s="1" t="s">
        <v>28</v>
      </c>
      <c r="C14" s="1" t="s">
        <v>29</v>
      </c>
      <c r="D14" s="3">
        <v>23653</v>
      </c>
      <c r="E14" s="4">
        <v>1090</v>
      </c>
      <c r="F14" s="3">
        <v>0.37</v>
      </c>
      <c r="G14">
        <f>(D14-E14)</f>
        <v>22563</v>
      </c>
      <c r="H14" s="5">
        <f>G14*F14</f>
        <v>8348.31</v>
      </c>
      <c r="I14" s="5">
        <f>E14*0.5</f>
        <v>545</v>
      </c>
      <c r="J14" s="5">
        <f>H14-I14</f>
        <v>7803.3099999999995</v>
      </c>
    </row>
    <row r="15" spans="1:10" ht="15.75" hidden="1" outlineLevel="2">
      <c r="A15" s="1" t="s">
        <v>13</v>
      </c>
      <c r="B15" s="1" t="s">
        <v>30</v>
      </c>
      <c r="C15" s="1" t="s">
        <v>29</v>
      </c>
      <c r="D15" s="3">
        <v>90437</v>
      </c>
      <c r="E15" s="4">
        <v>2317</v>
      </c>
      <c r="F15" s="3">
        <v>0.25</v>
      </c>
      <c r="G15">
        <f>(D15-E15)</f>
        <v>88120</v>
      </c>
      <c r="H15" s="5">
        <f>G15*F15</f>
        <v>22030</v>
      </c>
      <c r="I15" s="5">
        <f>E15*0.5</f>
        <v>1158.5</v>
      </c>
      <c r="J15" s="5">
        <f>H15-I15</f>
        <v>20871.5</v>
      </c>
    </row>
    <row r="16" spans="1:10" ht="15.75" hidden="1" outlineLevel="2">
      <c r="A16" s="1" t="s">
        <v>13</v>
      </c>
      <c r="B16" s="1" t="s">
        <v>31</v>
      </c>
      <c r="C16" s="1" t="s">
        <v>31</v>
      </c>
      <c r="D16" s="3">
        <v>19567</v>
      </c>
      <c r="E16" s="4">
        <v>549</v>
      </c>
      <c r="F16" s="3">
        <v>0.46</v>
      </c>
      <c r="G16">
        <f>(D16-E16)</f>
        <v>19018</v>
      </c>
      <c r="H16" s="5">
        <f>G16*F16</f>
        <v>8748.2800000000007</v>
      </c>
      <c r="I16" s="5">
        <f>E16*0.5</f>
        <v>274.5</v>
      </c>
      <c r="J16" s="5">
        <f>H16-I16</f>
        <v>8473.7800000000007</v>
      </c>
    </row>
    <row r="17" spans="1:10" ht="15.75" outlineLevel="1" collapsed="1">
      <c r="A17" s="7" t="s">
        <v>39</v>
      </c>
      <c r="B17" s="1"/>
      <c r="C17" s="1"/>
      <c r="D17" s="3">
        <f>SUBTOTAL(9,D10:D16)</f>
        <v>409495</v>
      </c>
      <c r="E17" s="4">
        <f>SUBTOTAL(9,E10:E16)</f>
        <v>10633</v>
      </c>
      <c r="F17" s="3"/>
      <c r="G17">
        <f>SUBTOTAL(9,G10:G16)</f>
        <v>398862</v>
      </c>
      <c r="H17" s="5">
        <f>SUBTOTAL(9,H10:H16)</f>
        <v>219055.18999999997</v>
      </c>
      <c r="I17" s="5">
        <f>SUBTOTAL(9,I10:I16)</f>
        <v>5316.5</v>
      </c>
      <c r="J17" s="5">
        <f>SUBTOTAL(9,J10:J16)</f>
        <v>213738.68999999997</v>
      </c>
    </row>
    <row r="18" spans="1:10" ht="15.75" hidden="1" outlineLevel="2">
      <c r="A18" s="1" t="s">
        <v>20</v>
      </c>
      <c r="B18" s="1" t="s">
        <v>7</v>
      </c>
      <c r="C18" s="1" t="s">
        <v>8</v>
      </c>
      <c r="D18" s="3">
        <v>134220</v>
      </c>
      <c r="E18" s="4">
        <v>5823</v>
      </c>
      <c r="F18" s="3">
        <v>0.39</v>
      </c>
      <c r="G18">
        <f>(D18-E18)</f>
        <v>128397</v>
      </c>
      <c r="H18" s="5">
        <f>G18*F18</f>
        <v>50074.83</v>
      </c>
      <c r="I18" s="5">
        <f>E18*0.5</f>
        <v>2911.5</v>
      </c>
      <c r="J18" s="5">
        <f>H18-I18</f>
        <v>47163.33</v>
      </c>
    </row>
    <row r="19" spans="1:10" ht="15.75" hidden="1" outlineLevel="2">
      <c r="A19" s="1" t="s">
        <v>20</v>
      </c>
      <c r="B19" s="1" t="s">
        <v>7</v>
      </c>
      <c r="C19" s="1" t="s">
        <v>24</v>
      </c>
      <c r="D19" s="3">
        <v>26556</v>
      </c>
      <c r="E19" s="4">
        <v>458</v>
      </c>
      <c r="F19" s="3">
        <v>0.41</v>
      </c>
      <c r="G19">
        <f>(D19-E19)</f>
        <v>26098</v>
      </c>
      <c r="H19" s="5">
        <f>G19*F19</f>
        <v>10700.179999999998</v>
      </c>
      <c r="I19" s="5">
        <f>E19*0.5</f>
        <v>229</v>
      </c>
      <c r="J19" s="5">
        <f>H19-I19</f>
        <v>10471.179999999998</v>
      </c>
    </row>
    <row r="20" spans="1:10" ht="15.75" hidden="1" outlineLevel="2">
      <c r="A20" s="1" t="s">
        <v>20</v>
      </c>
      <c r="B20" s="1" t="s">
        <v>25</v>
      </c>
      <c r="C20" s="1" t="s">
        <v>26</v>
      </c>
      <c r="D20" s="3">
        <v>87677</v>
      </c>
      <c r="E20" s="4">
        <v>1562</v>
      </c>
      <c r="F20" s="3">
        <v>0.44</v>
      </c>
      <c r="G20">
        <f>(D20-E20)</f>
        <v>86115</v>
      </c>
      <c r="H20" s="5">
        <f>G20*F20</f>
        <v>37890.6</v>
      </c>
      <c r="I20" s="5">
        <f>E20*0.5</f>
        <v>781</v>
      </c>
      <c r="J20" s="5">
        <f>H20-I20</f>
        <v>37109.599999999999</v>
      </c>
    </row>
    <row r="21" spans="1:10" ht="15.75" hidden="1" outlineLevel="2">
      <c r="A21" s="1" t="s">
        <v>20</v>
      </c>
      <c r="B21" s="1" t="s">
        <v>25</v>
      </c>
      <c r="C21" s="1" t="s">
        <v>27</v>
      </c>
      <c r="D21" s="3">
        <v>17316</v>
      </c>
      <c r="E21" s="4">
        <v>439</v>
      </c>
      <c r="F21" s="3">
        <v>0.73</v>
      </c>
      <c r="G21">
        <f>(D21-E21)</f>
        <v>16877</v>
      </c>
      <c r="H21" s="5">
        <f>G21*F21</f>
        <v>12320.21</v>
      </c>
      <c r="I21" s="5">
        <f>E21*0.5</f>
        <v>219.5</v>
      </c>
      <c r="J21" s="5">
        <f>H21-I21</f>
        <v>12100.71</v>
      </c>
    </row>
    <row r="22" spans="1:10" ht="15.75" hidden="1" outlineLevel="2">
      <c r="A22" s="1" t="s">
        <v>20</v>
      </c>
      <c r="B22" s="1" t="s">
        <v>28</v>
      </c>
      <c r="C22" s="1" t="s">
        <v>29</v>
      </c>
      <c r="D22" s="3">
        <v>144483</v>
      </c>
      <c r="E22" s="4">
        <v>2724</v>
      </c>
      <c r="F22" s="3">
        <v>0.39</v>
      </c>
      <c r="G22">
        <f>(D22-E22)</f>
        <v>141759</v>
      </c>
      <c r="H22" s="5">
        <f>G22*F22</f>
        <v>55286.01</v>
      </c>
      <c r="I22" s="5">
        <f>E22*0.5</f>
        <v>1362</v>
      </c>
      <c r="J22" s="5">
        <f>H22-I22</f>
        <v>53924.01</v>
      </c>
    </row>
    <row r="23" spans="1:10" ht="15.75" hidden="1" outlineLevel="2">
      <c r="A23" s="1" t="s">
        <v>20</v>
      </c>
      <c r="B23" s="1" t="s">
        <v>30</v>
      </c>
      <c r="C23" s="1" t="s">
        <v>29</v>
      </c>
      <c r="D23" s="3">
        <v>167712</v>
      </c>
      <c r="E23" s="4">
        <v>3685</v>
      </c>
      <c r="F23" s="3">
        <v>0.21</v>
      </c>
      <c r="G23">
        <f>(D23-E23)</f>
        <v>164027</v>
      </c>
      <c r="H23" s="5">
        <f>G23*F23</f>
        <v>34445.67</v>
      </c>
      <c r="I23" s="5">
        <f>E23*0.5</f>
        <v>1842.5</v>
      </c>
      <c r="J23" s="5">
        <f>H23-I23</f>
        <v>32603.17</v>
      </c>
    </row>
    <row r="24" spans="1:10" ht="15.75" hidden="1" outlineLevel="2">
      <c r="A24" s="1" t="s">
        <v>20</v>
      </c>
      <c r="B24" s="1" t="s">
        <v>31</v>
      </c>
      <c r="C24" s="1" t="s">
        <v>31</v>
      </c>
      <c r="D24" s="3">
        <v>19499</v>
      </c>
      <c r="E24" s="4">
        <v>112</v>
      </c>
      <c r="F24" s="3">
        <v>0.56000000000000005</v>
      </c>
      <c r="G24">
        <f>(D24-E24)</f>
        <v>19387</v>
      </c>
      <c r="H24" s="5">
        <f>G24*F24</f>
        <v>10856.720000000001</v>
      </c>
      <c r="I24" s="5">
        <f>E24*0.5</f>
        <v>56</v>
      </c>
      <c r="J24" s="5">
        <f>H24-I24</f>
        <v>10800.720000000001</v>
      </c>
    </row>
    <row r="25" spans="1:10" ht="15.75" outlineLevel="1" collapsed="1">
      <c r="A25" s="7" t="s">
        <v>47</v>
      </c>
      <c r="B25" s="1"/>
      <c r="C25" s="1"/>
      <c r="D25" s="3">
        <f>SUBTOTAL(9,D18:D24)</f>
        <v>597463</v>
      </c>
      <c r="E25" s="4">
        <f>SUBTOTAL(9,E18:E24)</f>
        <v>14803</v>
      </c>
      <c r="F25" s="3"/>
      <c r="G25">
        <f>SUBTOTAL(9,G18:G24)</f>
        <v>582660</v>
      </c>
      <c r="H25" s="5">
        <f>SUBTOTAL(9,H18:H24)</f>
        <v>211574.22</v>
      </c>
      <c r="I25" s="5">
        <f>SUBTOTAL(9,I18:I24)</f>
        <v>7401.5</v>
      </c>
      <c r="J25" s="5">
        <f>SUBTOTAL(9,J18:J24)</f>
        <v>204172.72</v>
      </c>
    </row>
    <row r="26" spans="1:10" ht="15.75" hidden="1" outlineLevel="2">
      <c r="A26" s="1" t="s">
        <v>18</v>
      </c>
      <c r="B26" s="1" t="s">
        <v>7</v>
      </c>
      <c r="C26" s="1" t="s">
        <v>8</v>
      </c>
      <c r="D26" s="3">
        <v>99140</v>
      </c>
      <c r="E26" s="4">
        <v>2677</v>
      </c>
      <c r="F26" s="3">
        <v>0.5</v>
      </c>
      <c r="G26">
        <f>(D26-E26)</f>
        <v>96463</v>
      </c>
      <c r="H26" s="5">
        <f>G26*F26</f>
        <v>48231.5</v>
      </c>
      <c r="I26" s="5">
        <f>E26*0.5</f>
        <v>1338.5</v>
      </c>
      <c r="J26" s="5">
        <f>H26-I26</f>
        <v>46893</v>
      </c>
    </row>
    <row r="27" spans="1:10" ht="15.75" hidden="1" outlineLevel="2">
      <c r="A27" s="1" t="s">
        <v>18</v>
      </c>
      <c r="B27" s="1" t="s">
        <v>7</v>
      </c>
      <c r="C27" s="1" t="s">
        <v>24</v>
      </c>
      <c r="D27" s="3">
        <v>73787</v>
      </c>
      <c r="E27" s="4">
        <v>1306</v>
      </c>
      <c r="F27" s="3">
        <v>0.61</v>
      </c>
      <c r="G27">
        <f>(D27-E27)</f>
        <v>72481</v>
      </c>
      <c r="H27" s="5">
        <f>G27*F27</f>
        <v>44213.409999999996</v>
      </c>
      <c r="I27" s="5">
        <f>E27*0.5</f>
        <v>653</v>
      </c>
      <c r="J27" s="5">
        <f>H27-I27</f>
        <v>43560.409999999996</v>
      </c>
    </row>
    <row r="28" spans="1:10" ht="15.75" hidden="1" outlineLevel="2">
      <c r="A28" s="1" t="s">
        <v>18</v>
      </c>
      <c r="B28" s="1" t="s">
        <v>25</v>
      </c>
      <c r="C28" s="1" t="s">
        <v>26</v>
      </c>
      <c r="D28" s="3">
        <v>59313</v>
      </c>
      <c r="E28" s="4">
        <v>728</v>
      </c>
      <c r="F28" s="3">
        <v>0.68</v>
      </c>
      <c r="G28">
        <f>(D28-E28)</f>
        <v>58585</v>
      </c>
      <c r="H28" s="5">
        <f>G28*F28</f>
        <v>39837.800000000003</v>
      </c>
      <c r="I28" s="5">
        <f>E28*0.5</f>
        <v>364</v>
      </c>
      <c r="J28" s="5">
        <f>H28-I28</f>
        <v>39473.800000000003</v>
      </c>
    </row>
    <row r="29" spans="1:10" ht="15.75" hidden="1" outlineLevel="2">
      <c r="A29" s="1" t="s">
        <v>18</v>
      </c>
      <c r="B29" s="1" t="s">
        <v>25</v>
      </c>
      <c r="C29" s="1" t="s">
        <v>27</v>
      </c>
      <c r="D29" s="3">
        <v>50292</v>
      </c>
      <c r="E29" s="4">
        <v>1733</v>
      </c>
      <c r="F29" s="3">
        <v>0.28999999999999998</v>
      </c>
      <c r="G29">
        <f>(D29-E29)</f>
        <v>48559</v>
      </c>
      <c r="H29" s="5">
        <f>G29*F29</f>
        <v>14082.109999999999</v>
      </c>
      <c r="I29" s="5">
        <f>E29*0.5</f>
        <v>866.5</v>
      </c>
      <c r="J29" s="5">
        <f>H29-I29</f>
        <v>13215.609999999999</v>
      </c>
    </row>
    <row r="30" spans="1:10" ht="15.75" hidden="1" outlineLevel="2">
      <c r="A30" s="1" t="s">
        <v>18</v>
      </c>
      <c r="B30" s="1" t="s">
        <v>28</v>
      </c>
      <c r="C30" s="1" t="s">
        <v>29</v>
      </c>
      <c r="D30" s="3">
        <v>51740</v>
      </c>
      <c r="E30" s="4">
        <v>1363</v>
      </c>
      <c r="F30" s="3">
        <v>0.48</v>
      </c>
      <c r="G30">
        <f>(D30-E30)</f>
        <v>50377</v>
      </c>
      <c r="H30" s="5">
        <f>G30*F30</f>
        <v>24180.959999999999</v>
      </c>
      <c r="I30" s="5">
        <f>E30*0.5</f>
        <v>681.5</v>
      </c>
      <c r="J30" s="5">
        <f>H30-I30</f>
        <v>23499.46</v>
      </c>
    </row>
    <row r="31" spans="1:10" ht="15.75" hidden="1" outlineLevel="2">
      <c r="A31" s="1" t="s">
        <v>18</v>
      </c>
      <c r="B31" s="1" t="s">
        <v>30</v>
      </c>
      <c r="C31" s="1" t="s">
        <v>29</v>
      </c>
      <c r="D31" s="3">
        <v>24944</v>
      </c>
      <c r="E31" s="4">
        <v>112</v>
      </c>
      <c r="F31" s="3">
        <v>0.48</v>
      </c>
      <c r="G31">
        <f>(D31-E31)</f>
        <v>24832</v>
      </c>
      <c r="H31" s="5">
        <f>G31*F31</f>
        <v>11919.359999999999</v>
      </c>
      <c r="I31" s="5">
        <f>E31*0.5</f>
        <v>56</v>
      </c>
      <c r="J31" s="5">
        <f>H31-I31</f>
        <v>11863.359999999999</v>
      </c>
    </row>
    <row r="32" spans="1:10" ht="15.75" hidden="1" outlineLevel="2">
      <c r="A32" s="1" t="s">
        <v>18</v>
      </c>
      <c r="B32" s="1" t="s">
        <v>31</v>
      </c>
      <c r="C32" s="1" t="s">
        <v>31</v>
      </c>
      <c r="D32" s="3">
        <v>6610</v>
      </c>
      <c r="E32" s="4">
        <v>144</v>
      </c>
      <c r="F32" s="3">
        <v>0.2</v>
      </c>
      <c r="G32">
        <f>(D32-E32)</f>
        <v>6466</v>
      </c>
      <c r="H32" s="5">
        <f>G32*F32</f>
        <v>1293.2</v>
      </c>
      <c r="I32" s="5">
        <f>E32*0.5</f>
        <v>72</v>
      </c>
      <c r="J32" s="5">
        <f>H32-I32</f>
        <v>1221.2</v>
      </c>
    </row>
    <row r="33" spans="1:10" ht="15.75" outlineLevel="1" collapsed="1">
      <c r="A33" s="7" t="s">
        <v>45</v>
      </c>
      <c r="B33" s="1"/>
      <c r="C33" s="1"/>
      <c r="D33" s="3">
        <f>SUBTOTAL(9,D26:D32)</f>
        <v>365826</v>
      </c>
      <c r="E33" s="4">
        <f>SUBTOTAL(9,E26:E32)</f>
        <v>8063</v>
      </c>
      <c r="F33" s="3"/>
      <c r="G33">
        <f>SUBTOTAL(9,G26:G32)</f>
        <v>357763</v>
      </c>
      <c r="H33" s="5">
        <f>SUBTOTAL(9,H26:H32)</f>
        <v>183758.34</v>
      </c>
      <c r="I33" s="5">
        <f>SUBTOTAL(9,I26:I32)</f>
        <v>4031.5</v>
      </c>
      <c r="J33" s="5">
        <f>SUBTOTAL(9,J26:J32)</f>
        <v>179726.84</v>
      </c>
    </row>
    <row r="34" spans="1:10" ht="15.75" hidden="1" outlineLevel="2">
      <c r="A34" s="1" t="s">
        <v>12</v>
      </c>
      <c r="B34" s="1" t="s">
        <v>7</v>
      </c>
      <c r="C34" s="1" t="s">
        <v>8</v>
      </c>
      <c r="D34" s="3">
        <v>80099</v>
      </c>
      <c r="E34" s="4">
        <v>545</v>
      </c>
      <c r="F34" s="3">
        <v>0.83</v>
      </c>
      <c r="G34">
        <f>(D34-E34)</f>
        <v>79554</v>
      </c>
      <c r="H34" s="5">
        <f>G34*F34</f>
        <v>66029.819999999992</v>
      </c>
      <c r="I34" s="5">
        <f>E34*0.5</f>
        <v>272.5</v>
      </c>
      <c r="J34" s="5">
        <f>H34-I34</f>
        <v>65757.319999999992</v>
      </c>
    </row>
    <row r="35" spans="1:10" ht="15.75" hidden="1" outlineLevel="2">
      <c r="A35" s="1" t="s">
        <v>12</v>
      </c>
      <c r="B35" s="1" t="s">
        <v>7</v>
      </c>
      <c r="C35" s="1" t="s">
        <v>24</v>
      </c>
      <c r="D35" s="3">
        <v>67294</v>
      </c>
      <c r="E35" s="4">
        <v>161</v>
      </c>
      <c r="F35" s="3">
        <v>0.56000000000000005</v>
      </c>
      <c r="G35">
        <f>(D35-E35)</f>
        <v>67133</v>
      </c>
      <c r="H35" s="5">
        <f>G35*F35</f>
        <v>37594.480000000003</v>
      </c>
      <c r="I35" s="5">
        <f>E35*0.5</f>
        <v>80.5</v>
      </c>
      <c r="J35" s="5">
        <f>H35-I35</f>
        <v>37513.980000000003</v>
      </c>
    </row>
    <row r="36" spans="1:10" ht="15.75" hidden="1" outlineLevel="2">
      <c r="A36" s="1" t="s">
        <v>12</v>
      </c>
      <c r="B36" s="1" t="s">
        <v>25</v>
      </c>
      <c r="C36" s="1" t="s">
        <v>26</v>
      </c>
      <c r="D36" s="3">
        <v>6202</v>
      </c>
      <c r="E36" s="4">
        <v>198</v>
      </c>
      <c r="F36" s="3">
        <v>0.37</v>
      </c>
      <c r="G36">
        <f>(D36-E36)</f>
        <v>6004</v>
      </c>
      <c r="H36" s="5">
        <f>G36*F36</f>
        <v>2221.48</v>
      </c>
      <c r="I36" s="5">
        <f>E36*0.5</f>
        <v>99</v>
      </c>
      <c r="J36" s="5">
        <f>H36-I36</f>
        <v>2122.48</v>
      </c>
    </row>
    <row r="37" spans="1:10" ht="15.75" hidden="1" outlineLevel="2">
      <c r="A37" s="1" t="s">
        <v>12</v>
      </c>
      <c r="B37" s="1" t="s">
        <v>25</v>
      </c>
      <c r="C37" s="1" t="s">
        <v>27</v>
      </c>
      <c r="D37" s="3">
        <v>96368</v>
      </c>
      <c r="E37" s="4">
        <v>3471</v>
      </c>
      <c r="F37" s="3">
        <v>0.25</v>
      </c>
      <c r="G37">
        <f>(D37-E37)</f>
        <v>92897</v>
      </c>
      <c r="H37" s="5">
        <f>G37*F37</f>
        <v>23224.25</v>
      </c>
      <c r="I37" s="5">
        <f>E37*0.5</f>
        <v>1735.5</v>
      </c>
      <c r="J37" s="5">
        <f>H37-I37</f>
        <v>21488.75</v>
      </c>
    </row>
    <row r="38" spans="1:10" ht="15.75" hidden="1" outlineLevel="2">
      <c r="A38" s="1" t="s">
        <v>12</v>
      </c>
      <c r="B38" s="1" t="s">
        <v>28</v>
      </c>
      <c r="C38" s="1" t="s">
        <v>29</v>
      </c>
      <c r="D38" s="3">
        <v>20159</v>
      </c>
      <c r="E38" s="4">
        <v>252</v>
      </c>
      <c r="F38" s="3">
        <v>0.33</v>
      </c>
      <c r="G38">
        <f>(D38-E38)</f>
        <v>19907</v>
      </c>
      <c r="H38" s="5">
        <f>G38*F38</f>
        <v>6569.31</v>
      </c>
      <c r="I38" s="5">
        <f>E38*0.5</f>
        <v>126</v>
      </c>
      <c r="J38" s="5">
        <f>H38-I38</f>
        <v>6443.31</v>
      </c>
    </row>
    <row r="39" spans="1:10" ht="15.75" hidden="1" outlineLevel="2">
      <c r="A39" s="1" t="s">
        <v>12</v>
      </c>
      <c r="B39" s="1" t="s">
        <v>30</v>
      </c>
      <c r="C39" s="1" t="s">
        <v>29</v>
      </c>
      <c r="D39" s="3">
        <v>11198</v>
      </c>
      <c r="E39" s="4">
        <v>121</v>
      </c>
      <c r="F39" s="3">
        <v>0.54</v>
      </c>
      <c r="G39">
        <f>(D39-E39)</f>
        <v>11077</v>
      </c>
      <c r="H39" s="5">
        <f>G39*F39</f>
        <v>5981.5800000000008</v>
      </c>
      <c r="I39" s="5">
        <f>E39*0.5</f>
        <v>60.5</v>
      </c>
      <c r="J39" s="5">
        <f>H39-I39</f>
        <v>5921.0800000000008</v>
      </c>
    </row>
    <row r="40" spans="1:10" ht="15.75" hidden="1" outlineLevel="2">
      <c r="A40" s="1" t="s">
        <v>12</v>
      </c>
      <c r="B40" s="1" t="s">
        <v>31</v>
      </c>
      <c r="C40" s="1" t="s">
        <v>31</v>
      </c>
      <c r="D40" s="3">
        <v>96751</v>
      </c>
      <c r="E40" s="4">
        <v>3795</v>
      </c>
      <c r="F40" s="3">
        <v>0.44</v>
      </c>
      <c r="G40">
        <f>(D40-E40)</f>
        <v>92956</v>
      </c>
      <c r="H40" s="5">
        <f>G40*F40</f>
        <v>40900.639999999999</v>
      </c>
      <c r="I40" s="5">
        <f>E40*0.5</f>
        <v>1897.5</v>
      </c>
      <c r="J40" s="5">
        <f>H40-I40</f>
        <v>39003.14</v>
      </c>
    </row>
    <row r="41" spans="1:10" ht="15.75" outlineLevel="1" collapsed="1">
      <c r="A41" s="7" t="s">
        <v>41</v>
      </c>
      <c r="B41" s="1"/>
      <c r="C41" s="1"/>
      <c r="D41" s="3">
        <f>SUBTOTAL(9,D34:D40)</f>
        <v>378071</v>
      </c>
      <c r="E41" s="4">
        <f>SUBTOTAL(9,E34:E40)</f>
        <v>8543</v>
      </c>
      <c r="F41" s="3"/>
      <c r="G41">
        <f>SUBTOTAL(9,G34:G40)</f>
        <v>369528</v>
      </c>
      <c r="H41" s="5">
        <f>SUBTOTAL(9,H34:H40)</f>
        <v>182521.56</v>
      </c>
      <c r="I41" s="5">
        <f>SUBTOTAL(9,I34:I40)</f>
        <v>4271.5</v>
      </c>
      <c r="J41" s="5">
        <f>SUBTOTAL(9,J34:J40)</f>
        <v>178250.06</v>
      </c>
    </row>
    <row r="42" spans="1:10" ht="15.75" hidden="1" outlineLevel="2">
      <c r="A42" s="1" t="s">
        <v>16</v>
      </c>
      <c r="B42" s="1" t="s">
        <v>7</v>
      </c>
      <c r="C42" s="1" t="s">
        <v>8</v>
      </c>
      <c r="D42" s="3">
        <v>12816</v>
      </c>
      <c r="E42" s="4">
        <v>369</v>
      </c>
      <c r="F42" s="3">
        <v>0.57999999999999996</v>
      </c>
      <c r="G42">
        <f>(D42-E42)</f>
        <v>12447</v>
      </c>
      <c r="H42" s="5">
        <f>G42*F42</f>
        <v>7219.2599999999993</v>
      </c>
      <c r="I42" s="5">
        <f>E42*0.5</f>
        <v>184.5</v>
      </c>
      <c r="J42" s="5">
        <f>H42-I42</f>
        <v>7034.7599999999993</v>
      </c>
    </row>
    <row r="43" spans="1:10" ht="15.75" hidden="1" outlineLevel="2">
      <c r="A43" s="1" t="s">
        <v>16</v>
      </c>
      <c r="B43" s="1" t="s">
        <v>7</v>
      </c>
      <c r="C43" s="1" t="s">
        <v>24</v>
      </c>
      <c r="D43" s="3">
        <v>81038</v>
      </c>
      <c r="E43" s="4">
        <v>1392</v>
      </c>
      <c r="F43" s="3">
        <v>0.55000000000000004</v>
      </c>
      <c r="G43">
        <f>(D43-E43)</f>
        <v>79646</v>
      </c>
      <c r="H43" s="5">
        <f>G43*F43</f>
        <v>43805.3</v>
      </c>
      <c r="I43" s="5">
        <f>E43*0.5</f>
        <v>696</v>
      </c>
      <c r="J43" s="5">
        <f>H43-I43</f>
        <v>43109.3</v>
      </c>
    </row>
    <row r="44" spans="1:10" ht="15.75" hidden="1" outlineLevel="2">
      <c r="A44" s="1" t="s">
        <v>16</v>
      </c>
      <c r="B44" s="1" t="s">
        <v>25</v>
      </c>
      <c r="C44" s="1" t="s">
        <v>26</v>
      </c>
      <c r="D44" s="3">
        <v>48247</v>
      </c>
      <c r="E44" s="4">
        <v>1411</v>
      </c>
      <c r="F44" s="3">
        <v>0.7</v>
      </c>
      <c r="G44">
        <f>(D44-E44)</f>
        <v>46836</v>
      </c>
      <c r="H44" s="5">
        <f>G44*F44</f>
        <v>32785.199999999997</v>
      </c>
      <c r="I44" s="5">
        <f>E44*0.5</f>
        <v>705.5</v>
      </c>
      <c r="J44" s="5">
        <f>H44-I44</f>
        <v>32079.699999999997</v>
      </c>
    </row>
    <row r="45" spans="1:10" ht="15.75" hidden="1" outlineLevel="2">
      <c r="A45" s="1" t="s">
        <v>16</v>
      </c>
      <c r="B45" s="1" t="s">
        <v>25</v>
      </c>
      <c r="C45" s="1" t="s">
        <v>27</v>
      </c>
      <c r="D45" s="3">
        <v>77106</v>
      </c>
      <c r="E45" s="4">
        <v>968</v>
      </c>
      <c r="F45" s="3">
        <v>0.28000000000000003</v>
      </c>
      <c r="G45">
        <f>(D45-E45)</f>
        <v>76138</v>
      </c>
      <c r="H45" s="5">
        <f>G45*F45</f>
        <v>21318.640000000003</v>
      </c>
      <c r="I45" s="5">
        <f>E45*0.5</f>
        <v>484</v>
      </c>
      <c r="J45" s="5">
        <f>H45-I45</f>
        <v>20834.640000000003</v>
      </c>
    </row>
    <row r="46" spans="1:10" ht="15.75" hidden="1" outlineLevel="2">
      <c r="A46" s="1" t="s">
        <v>16</v>
      </c>
      <c r="B46" s="1" t="s">
        <v>28</v>
      </c>
      <c r="C46" s="1" t="s">
        <v>29</v>
      </c>
      <c r="D46" s="3">
        <v>45608</v>
      </c>
      <c r="E46" s="4">
        <v>1314</v>
      </c>
      <c r="F46" s="3">
        <v>0.69</v>
      </c>
      <c r="G46">
        <f>(D46-E46)</f>
        <v>44294</v>
      </c>
      <c r="H46" s="5">
        <f>G46*F46</f>
        <v>30562.859999999997</v>
      </c>
      <c r="I46" s="5">
        <f>E46*0.5</f>
        <v>657</v>
      </c>
      <c r="J46" s="5">
        <f>H46-I46</f>
        <v>29905.859999999997</v>
      </c>
    </row>
    <row r="47" spans="1:10" ht="15.75" hidden="1" outlineLevel="2">
      <c r="A47" s="1" t="s">
        <v>16</v>
      </c>
      <c r="B47" s="1" t="s">
        <v>30</v>
      </c>
      <c r="C47" s="1" t="s">
        <v>29</v>
      </c>
      <c r="D47" s="3">
        <v>12330</v>
      </c>
      <c r="E47" s="4">
        <v>518</v>
      </c>
      <c r="F47" s="3">
        <v>0.36</v>
      </c>
      <c r="G47">
        <f>(D47-E47)</f>
        <v>11812</v>
      </c>
      <c r="H47" s="5">
        <f>G47*F47</f>
        <v>4252.32</v>
      </c>
      <c r="I47" s="5">
        <f>E47*0.5</f>
        <v>259</v>
      </c>
      <c r="J47" s="5">
        <f>H47-I47</f>
        <v>3993.3199999999997</v>
      </c>
    </row>
    <row r="48" spans="1:10" ht="15.75" hidden="1" outlineLevel="2">
      <c r="A48" s="1" t="s">
        <v>16</v>
      </c>
      <c r="B48" s="1" t="s">
        <v>31</v>
      </c>
      <c r="C48" s="1" t="s">
        <v>31</v>
      </c>
      <c r="D48" s="3">
        <v>88963</v>
      </c>
      <c r="E48" s="4">
        <v>2192</v>
      </c>
      <c r="F48" s="3">
        <v>0.32</v>
      </c>
      <c r="G48">
        <f>(D48-E48)</f>
        <v>86771</v>
      </c>
      <c r="H48" s="5">
        <f>G48*F48</f>
        <v>27766.720000000001</v>
      </c>
      <c r="I48" s="5">
        <f>E48*0.5</f>
        <v>1096</v>
      </c>
      <c r="J48" s="5">
        <f>H48-I48</f>
        <v>26670.720000000001</v>
      </c>
    </row>
    <row r="49" spans="1:10" ht="15.75" outlineLevel="1" collapsed="1">
      <c r="A49" s="7" t="s">
        <v>40</v>
      </c>
      <c r="B49" s="1"/>
      <c r="C49" s="1"/>
      <c r="D49" s="3">
        <f>SUBTOTAL(9,D42:D48)</f>
        <v>366108</v>
      </c>
      <c r="E49" s="4">
        <f>SUBTOTAL(9,E42:E48)</f>
        <v>8164</v>
      </c>
      <c r="F49" s="3"/>
      <c r="G49">
        <f>SUBTOTAL(9,G42:G48)</f>
        <v>357944</v>
      </c>
      <c r="H49" s="5">
        <f>SUBTOTAL(9,H42:H48)</f>
        <v>167710.30000000002</v>
      </c>
      <c r="I49" s="5">
        <f>SUBTOTAL(9,I42:I48)</f>
        <v>4082</v>
      </c>
      <c r="J49" s="5">
        <f>SUBTOTAL(9,J42:J48)</f>
        <v>163628.30000000002</v>
      </c>
    </row>
    <row r="50" spans="1:10" ht="15.75" hidden="1" outlineLevel="2">
      <c r="A50" s="1" t="s">
        <v>17</v>
      </c>
      <c r="B50" s="1" t="s">
        <v>7</v>
      </c>
      <c r="C50" s="1" t="s">
        <v>8</v>
      </c>
      <c r="D50" s="3">
        <v>87850</v>
      </c>
      <c r="E50" s="4">
        <v>915</v>
      </c>
      <c r="F50" s="3">
        <v>0.23</v>
      </c>
      <c r="G50">
        <f>(D50-E50)</f>
        <v>86935</v>
      </c>
      <c r="H50" s="5">
        <f>G50*F50</f>
        <v>19995.05</v>
      </c>
      <c r="I50" s="5">
        <f>E50*0.5</f>
        <v>457.5</v>
      </c>
      <c r="J50" s="5">
        <f>H50-I50</f>
        <v>19537.55</v>
      </c>
    </row>
    <row r="51" spans="1:10" ht="15.75" hidden="1" outlineLevel="2">
      <c r="A51" s="1" t="s">
        <v>17</v>
      </c>
      <c r="B51" s="1" t="s">
        <v>7</v>
      </c>
      <c r="C51" s="1" t="s">
        <v>24</v>
      </c>
      <c r="D51" s="3">
        <v>91279</v>
      </c>
      <c r="E51" s="4">
        <v>610</v>
      </c>
      <c r="F51" s="3">
        <v>0.27</v>
      </c>
      <c r="G51">
        <f>(D51-E51)</f>
        <v>90669</v>
      </c>
      <c r="H51" s="5">
        <f>G51*F51</f>
        <v>24480.63</v>
      </c>
      <c r="I51" s="5">
        <f>E51*0.5</f>
        <v>305</v>
      </c>
      <c r="J51" s="5">
        <f>H51-I51</f>
        <v>24175.63</v>
      </c>
    </row>
    <row r="52" spans="1:10" ht="15.75" hidden="1" outlineLevel="2">
      <c r="A52" s="1" t="s">
        <v>17</v>
      </c>
      <c r="B52" s="1" t="s">
        <v>25</v>
      </c>
      <c r="C52" s="1" t="s">
        <v>26</v>
      </c>
      <c r="D52" s="3">
        <v>35834</v>
      </c>
      <c r="E52" s="4">
        <v>592</v>
      </c>
      <c r="F52" s="3">
        <v>0.5</v>
      </c>
      <c r="G52">
        <f>(D52-E52)</f>
        <v>35242</v>
      </c>
      <c r="H52" s="5">
        <f>G52*F52</f>
        <v>17621</v>
      </c>
      <c r="I52" s="5">
        <f>E52*0.5</f>
        <v>296</v>
      </c>
      <c r="J52" s="5">
        <f>H52-I52</f>
        <v>17325</v>
      </c>
    </row>
    <row r="53" spans="1:10" ht="15.75" hidden="1" outlineLevel="2">
      <c r="A53" s="1" t="s">
        <v>17</v>
      </c>
      <c r="B53" s="1" t="s">
        <v>25</v>
      </c>
      <c r="C53" s="1" t="s">
        <v>27</v>
      </c>
      <c r="D53" s="3">
        <v>40531</v>
      </c>
      <c r="E53" s="4">
        <v>606</v>
      </c>
      <c r="F53" s="3">
        <v>0.39</v>
      </c>
      <c r="G53">
        <f>(D53-E53)</f>
        <v>39925</v>
      </c>
      <c r="H53" s="5">
        <f>G53*F53</f>
        <v>15570.75</v>
      </c>
      <c r="I53" s="5">
        <f>E53*0.5</f>
        <v>303</v>
      </c>
      <c r="J53" s="5">
        <f>H53-I53</f>
        <v>15267.75</v>
      </c>
    </row>
    <row r="54" spans="1:10" ht="15.75" hidden="1" outlineLevel="2">
      <c r="A54" s="1" t="s">
        <v>17</v>
      </c>
      <c r="B54" s="1" t="s">
        <v>28</v>
      </c>
      <c r="C54" s="1" t="s">
        <v>29</v>
      </c>
      <c r="D54" s="3">
        <v>66726</v>
      </c>
      <c r="E54" s="4">
        <v>2037</v>
      </c>
      <c r="F54" s="3">
        <v>0.49</v>
      </c>
      <c r="G54">
        <f>(D54-E54)</f>
        <v>64689</v>
      </c>
      <c r="H54" s="5">
        <f>G54*F54</f>
        <v>31697.61</v>
      </c>
      <c r="I54" s="5">
        <f>E54*0.5</f>
        <v>1018.5</v>
      </c>
      <c r="J54" s="5">
        <f>H54-I54</f>
        <v>30679.11</v>
      </c>
    </row>
    <row r="55" spans="1:10" ht="15.75" hidden="1" outlineLevel="2">
      <c r="A55" s="1" t="s">
        <v>17</v>
      </c>
      <c r="B55" s="1" t="s">
        <v>30</v>
      </c>
      <c r="C55" s="1" t="s">
        <v>29</v>
      </c>
      <c r="D55" s="3">
        <v>97983</v>
      </c>
      <c r="E55" s="4">
        <v>2089</v>
      </c>
      <c r="F55" s="3">
        <v>0.4</v>
      </c>
      <c r="G55">
        <f>(D55-E55)</f>
        <v>95894</v>
      </c>
      <c r="H55" s="5">
        <f>G55*F55</f>
        <v>38357.599999999999</v>
      </c>
      <c r="I55" s="5">
        <f>E55*0.5</f>
        <v>1044.5</v>
      </c>
      <c r="J55" s="5">
        <f>H55-I55</f>
        <v>37313.1</v>
      </c>
    </row>
    <row r="56" spans="1:10" ht="15.75" hidden="1" outlineLevel="2">
      <c r="A56" s="1" t="s">
        <v>17</v>
      </c>
      <c r="B56" s="1" t="s">
        <v>31</v>
      </c>
      <c r="C56" s="1" t="s">
        <v>31</v>
      </c>
      <c r="D56" s="3">
        <v>41784</v>
      </c>
      <c r="E56" s="4">
        <v>780</v>
      </c>
      <c r="F56" s="3">
        <v>0.3</v>
      </c>
      <c r="G56">
        <f>(D56-E56)</f>
        <v>41004</v>
      </c>
      <c r="H56" s="5">
        <f>G56*F56</f>
        <v>12301.199999999999</v>
      </c>
      <c r="I56" s="5">
        <f>E56*0.5</f>
        <v>390</v>
      </c>
      <c r="J56" s="5">
        <f>H56-I56</f>
        <v>11911.199999999999</v>
      </c>
    </row>
    <row r="57" spans="1:10" ht="15.75" outlineLevel="1" collapsed="1">
      <c r="A57" s="7" t="s">
        <v>48</v>
      </c>
      <c r="B57" s="1"/>
      <c r="C57" s="1"/>
      <c r="D57" s="3">
        <f>SUBTOTAL(9,D50:D56)</f>
        <v>461987</v>
      </c>
      <c r="E57" s="4">
        <f>SUBTOTAL(9,E50:E56)</f>
        <v>7629</v>
      </c>
      <c r="F57" s="3"/>
      <c r="G57">
        <f>SUBTOTAL(9,G50:G56)</f>
        <v>454358</v>
      </c>
      <c r="H57" s="5">
        <f>SUBTOTAL(9,H50:H56)</f>
        <v>160023.84</v>
      </c>
      <c r="I57" s="5">
        <f>SUBTOTAL(9,I50:I56)</f>
        <v>3814.5</v>
      </c>
      <c r="J57" s="5">
        <f>SUBTOTAL(9,J50:J56)</f>
        <v>156209.34</v>
      </c>
    </row>
    <row r="58" spans="1:10" ht="15.75" hidden="1" outlineLevel="2">
      <c r="A58" s="1" t="s">
        <v>14</v>
      </c>
      <c r="B58" s="1" t="s">
        <v>7</v>
      </c>
      <c r="C58" s="1" t="s">
        <v>8</v>
      </c>
      <c r="D58" s="3">
        <v>52958</v>
      </c>
      <c r="E58" s="4">
        <v>1366</v>
      </c>
      <c r="F58" s="3">
        <v>0.68</v>
      </c>
      <c r="G58">
        <f>(D58-E58)</f>
        <v>51592</v>
      </c>
      <c r="H58" s="5">
        <f>G58*F58</f>
        <v>35082.560000000005</v>
      </c>
      <c r="I58" s="5">
        <f>E58*0.5</f>
        <v>683</v>
      </c>
      <c r="J58" s="5">
        <f>H58-I58</f>
        <v>34399.560000000005</v>
      </c>
    </row>
    <row r="59" spans="1:10" ht="15.75" hidden="1" outlineLevel="2">
      <c r="A59" s="1" t="s">
        <v>14</v>
      </c>
      <c r="B59" s="1" t="s">
        <v>7</v>
      </c>
      <c r="C59" s="1" t="s">
        <v>24</v>
      </c>
      <c r="D59" s="3">
        <v>94222</v>
      </c>
      <c r="E59" s="4">
        <v>2930</v>
      </c>
      <c r="F59" s="3">
        <v>0.35</v>
      </c>
      <c r="G59">
        <f>(D59-E59)</f>
        <v>91292</v>
      </c>
      <c r="H59" s="5">
        <f>G59*F59</f>
        <v>31952.199999999997</v>
      </c>
      <c r="I59" s="5">
        <f>E59*0.5</f>
        <v>1465</v>
      </c>
      <c r="J59" s="5">
        <f>H59-I59</f>
        <v>30487.199999999997</v>
      </c>
    </row>
    <row r="60" spans="1:10" ht="15.75" hidden="1" outlineLevel="2">
      <c r="A60" s="1" t="s">
        <v>14</v>
      </c>
      <c r="B60" s="1" t="s">
        <v>25</v>
      </c>
      <c r="C60" s="1" t="s">
        <v>26</v>
      </c>
      <c r="D60" s="3">
        <v>27459</v>
      </c>
      <c r="E60" s="4">
        <v>544</v>
      </c>
      <c r="F60" s="3">
        <v>0.34</v>
      </c>
      <c r="G60">
        <f>(D60-E60)</f>
        <v>26915</v>
      </c>
      <c r="H60" s="5">
        <f>G60*F60</f>
        <v>9151.1</v>
      </c>
      <c r="I60" s="5">
        <f>E60*0.5</f>
        <v>272</v>
      </c>
      <c r="J60" s="5">
        <f>H60-I60</f>
        <v>8879.1</v>
      </c>
    </row>
    <row r="61" spans="1:10" ht="15.75" hidden="1" outlineLevel="2">
      <c r="A61" s="1" t="s">
        <v>14</v>
      </c>
      <c r="B61" s="1" t="s">
        <v>25</v>
      </c>
      <c r="C61" s="1" t="s">
        <v>27</v>
      </c>
      <c r="D61" s="3">
        <v>11982</v>
      </c>
      <c r="E61" s="4">
        <v>379</v>
      </c>
      <c r="F61" s="3">
        <v>0.71</v>
      </c>
      <c r="G61">
        <f>(D61-E61)</f>
        <v>11603</v>
      </c>
      <c r="H61" s="5">
        <f>G61*F61</f>
        <v>8238.1299999999992</v>
      </c>
      <c r="I61" s="5">
        <f>E61*0.5</f>
        <v>189.5</v>
      </c>
      <c r="J61" s="5">
        <f>H61-I61</f>
        <v>8048.6299999999992</v>
      </c>
    </row>
    <row r="62" spans="1:10" ht="15.75" hidden="1" outlineLevel="2">
      <c r="A62" s="1" t="s">
        <v>14</v>
      </c>
      <c r="B62" s="1" t="s">
        <v>28</v>
      </c>
      <c r="C62" s="1" t="s">
        <v>29</v>
      </c>
      <c r="D62" s="3">
        <v>53691</v>
      </c>
      <c r="E62" s="4">
        <v>187</v>
      </c>
      <c r="F62" s="3">
        <v>0.55000000000000004</v>
      </c>
      <c r="G62">
        <f>(D62-E62)</f>
        <v>53504</v>
      </c>
      <c r="H62" s="5">
        <f>G62*F62</f>
        <v>29427.200000000001</v>
      </c>
      <c r="I62" s="5">
        <f>E62*0.5</f>
        <v>93.5</v>
      </c>
      <c r="J62" s="5">
        <f>H62-I62</f>
        <v>29333.7</v>
      </c>
    </row>
    <row r="63" spans="1:10" ht="15.75" hidden="1" outlineLevel="2">
      <c r="A63" s="1" t="s">
        <v>14</v>
      </c>
      <c r="B63" s="1" t="s">
        <v>30</v>
      </c>
      <c r="C63" s="1" t="s">
        <v>29</v>
      </c>
      <c r="D63" s="3">
        <v>75457</v>
      </c>
      <c r="E63" s="4">
        <v>1089</v>
      </c>
      <c r="F63" s="3">
        <v>0.17</v>
      </c>
      <c r="G63">
        <f>(D63-E63)</f>
        <v>74368</v>
      </c>
      <c r="H63" s="5">
        <f>G63*F63</f>
        <v>12642.560000000001</v>
      </c>
      <c r="I63" s="5">
        <f>E63*0.5</f>
        <v>544.5</v>
      </c>
      <c r="J63" s="5">
        <f>H63-I63</f>
        <v>12098.060000000001</v>
      </c>
    </row>
    <row r="64" spans="1:10" ht="15.75" hidden="1" outlineLevel="2">
      <c r="A64" s="1" t="s">
        <v>14</v>
      </c>
      <c r="B64" s="1" t="s">
        <v>31</v>
      </c>
      <c r="C64" s="1" t="s">
        <v>31</v>
      </c>
      <c r="D64" s="3">
        <v>36737</v>
      </c>
      <c r="E64" s="4">
        <v>1075</v>
      </c>
      <c r="F64" s="3">
        <v>0.72</v>
      </c>
      <c r="G64">
        <f>(D64-E64)</f>
        <v>35662</v>
      </c>
      <c r="H64" s="5">
        <f>G64*F64</f>
        <v>25676.639999999999</v>
      </c>
      <c r="I64" s="5">
        <f>E64*0.5</f>
        <v>537.5</v>
      </c>
      <c r="J64" s="5">
        <f>H64-I64</f>
        <v>25139.14</v>
      </c>
    </row>
    <row r="65" spans="1:10" ht="15.75" outlineLevel="1" collapsed="1">
      <c r="A65" s="7" t="s">
        <v>42</v>
      </c>
      <c r="B65" s="1"/>
      <c r="C65" s="1"/>
      <c r="D65" s="3">
        <f>SUBTOTAL(9,D58:D64)</f>
        <v>352506</v>
      </c>
      <c r="E65" s="4">
        <f>SUBTOTAL(9,E58:E64)</f>
        <v>7570</v>
      </c>
      <c r="F65" s="3"/>
      <c r="G65">
        <f>SUBTOTAL(9,G58:G64)</f>
        <v>344936</v>
      </c>
      <c r="H65" s="5">
        <f>SUBTOTAL(9,H58:H64)</f>
        <v>152170.39000000001</v>
      </c>
      <c r="I65" s="5">
        <f>SUBTOTAL(9,I58:I64)</f>
        <v>3785</v>
      </c>
      <c r="J65" s="5">
        <f>SUBTOTAL(9,J58:J64)</f>
        <v>148385.39000000001</v>
      </c>
    </row>
    <row r="66" spans="1:10" ht="15.75" hidden="1" outlineLevel="2">
      <c r="A66" s="1" t="s">
        <v>15</v>
      </c>
      <c r="B66" s="1" t="s">
        <v>7</v>
      </c>
      <c r="C66" s="1" t="s">
        <v>8</v>
      </c>
      <c r="D66" s="3">
        <v>24599</v>
      </c>
      <c r="E66" s="4">
        <v>506</v>
      </c>
      <c r="F66" s="3">
        <v>0.69</v>
      </c>
      <c r="G66">
        <f>(D66-E66)</f>
        <v>24093</v>
      </c>
      <c r="H66" s="5">
        <f>G66*F66</f>
        <v>16624.169999999998</v>
      </c>
      <c r="I66" s="5">
        <f>E66*0.5</f>
        <v>253</v>
      </c>
      <c r="J66" s="5">
        <f>H66-I66</f>
        <v>16371.169999999998</v>
      </c>
    </row>
    <row r="67" spans="1:10" ht="15.75" hidden="1" outlineLevel="2">
      <c r="A67" s="1" t="s">
        <v>15</v>
      </c>
      <c r="B67" s="1" t="s">
        <v>7</v>
      </c>
      <c r="C67" s="1" t="s">
        <v>24</v>
      </c>
      <c r="D67" s="3">
        <v>2502</v>
      </c>
      <c r="E67" s="4">
        <v>98</v>
      </c>
      <c r="F67" s="3">
        <v>0.21</v>
      </c>
      <c r="G67">
        <f>(D67-E67)</f>
        <v>2404</v>
      </c>
      <c r="H67" s="5">
        <f>G67*F67</f>
        <v>504.84</v>
      </c>
      <c r="I67" s="5">
        <f>E67*0.5</f>
        <v>49</v>
      </c>
      <c r="J67" s="5">
        <f>H67-I67</f>
        <v>455.84</v>
      </c>
    </row>
    <row r="68" spans="1:10" ht="15.75" hidden="1" outlineLevel="2">
      <c r="A68" s="1" t="s">
        <v>15</v>
      </c>
      <c r="B68" s="1" t="s">
        <v>25</v>
      </c>
      <c r="C68" s="1" t="s">
        <v>26</v>
      </c>
      <c r="D68" s="3">
        <v>60778</v>
      </c>
      <c r="E68" s="4">
        <v>1566</v>
      </c>
      <c r="F68" s="3">
        <v>0.7</v>
      </c>
      <c r="G68">
        <f>(D68-E68)</f>
        <v>59212</v>
      </c>
      <c r="H68" s="5">
        <f>G68*F68</f>
        <v>41448.399999999994</v>
      </c>
      <c r="I68" s="5">
        <f>E68*0.5</f>
        <v>783</v>
      </c>
      <c r="J68" s="5">
        <f>H68-I68</f>
        <v>40665.399999999994</v>
      </c>
    </row>
    <row r="69" spans="1:10" ht="15.75" hidden="1" outlineLevel="2">
      <c r="A69" s="1" t="s">
        <v>15</v>
      </c>
      <c r="B69" s="1" t="s">
        <v>25</v>
      </c>
      <c r="C69" s="1" t="s">
        <v>27</v>
      </c>
      <c r="D69" s="3">
        <v>82638</v>
      </c>
      <c r="E69" s="4">
        <v>1617</v>
      </c>
      <c r="F69" s="3">
        <v>0.59</v>
      </c>
      <c r="G69">
        <f>(D69-E69)</f>
        <v>81021</v>
      </c>
      <c r="H69" s="5">
        <f>G69*F69</f>
        <v>47802.39</v>
      </c>
      <c r="I69" s="5">
        <f>E69*0.5</f>
        <v>808.5</v>
      </c>
      <c r="J69" s="5">
        <f>H69-I69</f>
        <v>46993.89</v>
      </c>
    </row>
    <row r="70" spans="1:10" ht="15.75" hidden="1" outlineLevel="2">
      <c r="A70" s="1" t="s">
        <v>15</v>
      </c>
      <c r="B70" s="1" t="s">
        <v>28</v>
      </c>
      <c r="C70" s="1" t="s">
        <v>29</v>
      </c>
      <c r="D70" s="3">
        <v>37779</v>
      </c>
      <c r="E70" s="4">
        <v>614</v>
      </c>
      <c r="F70" s="3">
        <v>0.65</v>
      </c>
      <c r="G70">
        <f>(D70-E70)</f>
        <v>37165</v>
      </c>
      <c r="H70" s="5">
        <f>G70*F70</f>
        <v>24157.25</v>
      </c>
      <c r="I70" s="5">
        <f>E70*0.5</f>
        <v>307</v>
      </c>
      <c r="J70" s="5">
        <f>H70-I70</f>
        <v>23850.25</v>
      </c>
    </row>
    <row r="71" spans="1:10" ht="15.75" hidden="1" outlineLevel="2">
      <c r="A71" s="1" t="s">
        <v>15</v>
      </c>
      <c r="B71" s="1" t="s">
        <v>30</v>
      </c>
      <c r="C71" s="1" t="s">
        <v>29</v>
      </c>
      <c r="D71" s="3">
        <v>22671</v>
      </c>
      <c r="E71" s="4">
        <v>492</v>
      </c>
      <c r="F71" s="3">
        <v>0.46</v>
      </c>
      <c r="G71">
        <f>(D71-E71)</f>
        <v>22179</v>
      </c>
      <c r="H71" s="5">
        <f>G71*F71</f>
        <v>10202.34</v>
      </c>
      <c r="I71" s="5">
        <f>E71*0.5</f>
        <v>246</v>
      </c>
      <c r="J71" s="5">
        <f>H71-I71</f>
        <v>9956.34</v>
      </c>
    </row>
    <row r="72" spans="1:10" ht="15.75" hidden="1" outlineLevel="2">
      <c r="A72" s="1" t="s">
        <v>15</v>
      </c>
      <c r="B72" s="1" t="s">
        <v>31</v>
      </c>
      <c r="C72" s="1" t="s">
        <v>31</v>
      </c>
      <c r="D72" s="3">
        <v>33134</v>
      </c>
      <c r="E72" s="4">
        <v>768</v>
      </c>
      <c r="F72" s="3">
        <v>0.25</v>
      </c>
      <c r="G72">
        <f>(D72-E72)</f>
        <v>32366</v>
      </c>
      <c r="H72" s="5">
        <f>G72*F72</f>
        <v>8091.5</v>
      </c>
      <c r="I72" s="5">
        <f>E72*0.5</f>
        <v>384</v>
      </c>
      <c r="J72" s="5">
        <f>H72-I72</f>
        <v>7707.5</v>
      </c>
    </row>
    <row r="73" spans="1:10" ht="15.75" outlineLevel="1" collapsed="1">
      <c r="A73" s="7" t="s">
        <v>50</v>
      </c>
      <c r="B73" s="1"/>
      <c r="C73" s="1"/>
      <c r="D73" s="3">
        <f>SUBTOTAL(9,D66:D72)</f>
        <v>264101</v>
      </c>
      <c r="E73" s="4">
        <f>SUBTOTAL(9,E66:E72)</f>
        <v>5661</v>
      </c>
      <c r="F73" s="3"/>
      <c r="G73">
        <f>SUBTOTAL(9,G66:G72)</f>
        <v>258440</v>
      </c>
      <c r="H73" s="5">
        <f>SUBTOTAL(9,H66:H72)</f>
        <v>148830.88999999998</v>
      </c>
      <c r="I73" s="5">
        <f>SUBTOTAL(9,I66:I72)</f>
        <v>2830.5</v>
      </c>
      <c r="J73" s="5">
        <f>SUBTOTAL(9,J66:J72)</f>
        <v>146000.38999999998</v>
      </c>
    </row>
    <row r="74" spans="1:10" ht="15.75" hidden="1" outlineLevel="2">
      <c r="A74" s="1" t="s">
        <v>10</v>
      </c>
      <c r="B74" s="1" t="s">
        <v>7</v>
      </c>
      <c r="C74" s="1" t="s">
        <v>8</v>
      </c>
      <c r="D74" s="3">
        <v>45133</v>
      </c>
      <c r="E74" s="4">
        <v>1790</v>
      </c>
      <c r="F74" s="3">
        <v>0.39</v>
      </c>
      <c r="G74">
        <f>(D74-E74)</f>
        <v>43343</v>
      </c>
      <c r="H74" s="5">
        <f>G74*F74</f>
        <v>16903.77</v>
      </c>
      <c r="I74" s="5">
        <f>E74*0.5</f>
        <v>895</v>
      </c>
      <c r="J74" s="5">
        <f>H74-I74</f>
        <v>16008.77</v>
      </c>
    </row>
    <row r="75" spans="1:10" ht="15.75" hidden="1" outlineLevel="2">
      <c r="A75" s="1" t="s">
        <v>10</v>
      </c>
      <c r="B75" s="1" t="s">
        <v>7</v>
      </c>
      <c r="C75" s="1" t="s">
        <v>24</v>
      </c>
      <c r="D75" s="3">
        <v>32556</v>
      </c>
      <c r="E75" s="4">
        <v>864</v>
      </c>
      <c r="F75" s="3">
        <v>0.74</v>
      </c>
      <c r="G75">
        <f>(D75-E75)</f>
        <v>31692</v>
      </c>
      <c r="H75" s="5">
        <f>G75*F75</f>
        <v>23452.079999999998</v>
      </c>
      <c r="I75" s="5">
        <f>E75*0.5</f>
        <v>432</v>
      </c>
      <c r="J75" s="5">
        <f>H75-I75</f>
        <v>23020.079999999998</v>
      </c>
    </row>
    <row r="76" spans="1:10" ht="15.75" hidden="1" outlineLevel="2">
      <c r="A76" s="1" t="s">
        <v>10</v>
      </c>
      <c r="B76" s="1" t="s">
        <v>25</v>
      </c>
      <c r="C76" s="1" t="s">
        <v>26</v>
      </c>
      <c r="D76" s="3">
        <v>46951</v>
      </c>
      <c r="E76" s="4">
        <v>621</v>
      </c>
      <c r="F76" s="3">
        <v>0.46</v>
      </c>
      <c r="G76">
        <f>(D76-E76)</f>
        <v>46330</v>
      </c>
      <c r="H76" s="5">
        <f>G76*F76</f>
        <v>21311.8</v>
      </c>
      <c r="I76" s="5">
        <f>E76*0.5</f>
        <v>310.5</v>
      </c>
      <c r="J76" s="5">
        <f>H76-I76</f>
        <v>21001.3</v>
      </c>
    </row>
    <row r="77" spans="1:10" ht="15.75" hidden="1" outlineLevel="2">
      <c r="A77" s="1" t="s">
        <v>10</v>
      </c>
      <c r="B77" s="1" t="s">
        <v>25</v>
      </c>
      <c r="C77" s="1" t="s">
        <v>27</v>
      </c>
      <c r="D77" s="3">
        <v>25316</v>
      </c>
      <c r="E77" s="4">
        <v>697</v>
      </c>
      <c r="F77" s="3">
        <v>0.75</v>
      </c>
      <c r="G77">
        <f>(D77-E77)</f>
        <v>24619</v>
      </c>
      <c r="H77" s="5">
        <f>G77*F77</f>
        <v>18464.25</v>
      </c>
      <c r="I77" s="5">
        <f>E77*0.5</f>
        <v>348.5</v>
      </c>
      <c r="J77" s="5">
        <f>H77-I77</f>
        <v>18115.75</v>
      </c>
    </row>
    <row r="78" spans="1:10" ht="15.75" hidden="1" outlineLevel="2">
      <c r="A78" s="1" t="s">
        <v>10</v>
      </c>
      <c r="B78" s="1" t="s">
        <v>28</v>
      </c>
      <c r="C78" s="1" t="s">
        <v>29</v>
      </c>
      <c r="D78" s="3">
        <v>14728</v>
      </c>
      <c r="E78" s="4">
        <v>505</v>
      </c>
      <c r="F78" s="3">
        <v>0.56000000000000005</v>
      </c>
      <c r="G78">
        <f>(D78-E78)</f>
        <v>14223</v>
      </c>
      <c r="H78" s="5">
        <f>G78*F78</f>
        <v>7964.880000000001</v>
      </c>
      <c r="I78" s="5">
        <f>E78*0.5</f>
        <v>252.5</v>
      </c>
      <c r="J78" s="5">
        <f>H78-I78</f>
        <v>7712.380000000001</v>
      </c>
    </row>
    <row r="79" spans="1:10" ht="15.75" hidden="1" outlineLevel="2">
      <c r="A79" s="1" t="s">
        <v>10</v>
      </c>
      <c r="B79" s="1" t="s">
        <v>30</v>
      </c>
      <c r="C79" s="1" t="s">
        <v>29</v>
      </c>
      <c r="D79" s="3">
        <v>26014</v>
      </c>
      <c r="E79" s="4">
        <v>561</v>
      </c>
      <c r="F79" s="3">
        <v>0.67</v>
      </c>
      <c r="G79">
        <f>(D79-E79)</f>
        <v>25453</v>
      </c>
      <c r="H79" s="5">
        <f>G79*F79</f>
        <v>17053.510000000002</v>
      </c>
      <c r="I79" s="5">
        <f>E79*0.5</f>
        <v>280.5</v>
      </c>
      <c r="J79" s="5">
        <f>H79-I79</f>
        <v>16773.010000000002</v>
      </c>
    </row>
    <row r="80" spans="1:10" ht="15.75" hidden="1" outlineLevel="2">
      <c r="A80" s="1" t="s">
        <v>10</v>
      </c>
      <c r="B80" s="1" t="s">
        <v>31</v>
      </c>
      <c r="C80" s="1" t="s">
        <v>31</v>
      </c>
      <c r="D80" s="3">
        <v>48611</v>
      </c>
      <c r="E80" s="4">
        <v>505</v>
      </c>
      <c r="F80" s="3">
        <v>0.36</v>
      </c>
      <c r="G80">
        <f>(D80-E80)</f>
        <v>48106</v>
      </c>
      <c r="H80" s="5">
        <f>G80*F80</f>
        <v>17318.16</v>
      </c>
      <c r="I80" s="5">
        <f>E80*0.5</f>
        <v>252.5</v>
      </c>
      <c r="J80" s="5">
        <f>H80-I80</f>
        <v>17065.66</v>
      </c>
    </row>
    <row r="81" spans="1:10" ht="15.75" outlineLevel="1" collapsed="1">
      <c r="A81" s="7" t="s">
        <v>44</v>
      </c>
      <c r="B81" s="1"/>
      <c r="C81" s="1"/>
      <c r="D81" s="3">
        <f>SUBTOTAL(9,D74:D80)</f>
        <v>239309</v>
      </c>
      <c r="E81" s="4">
        <f>SUBTOTAL(9,E74:E80)</f>
        <v>5543</v>
      </c>
      <c r="F81" s="3"/>
      <c r="G81">
        <f>SUBTOTAL(9,G74:G80)</f>
        <v>233766</v>
      </c>
      <c r="H81" s="5">
        <f>SUBTOTAL(9,H74:H80)</f>
        <v>122468.45000000001</v>
      </c>
      <c r="I81" s="5">
        <f>SUBTOTAL(9,I74:I80)</f>
        <v>2771.5</v>
      </c>
      <c r="J81" s="5">
        <f>SUBTOTAL(9,J74:J80)</f>
        <v>119696.95000000001</v>
      </c>
    </row>
    <row r="82" spans="1:10" ht="15.75" hidden="1" outlineLevel="2">
      <c r="A82" s="1" t="s">
        <v>6</v>
      </c>
      <c r="B82" s="1" t="s">
        <v>7</v>
      </c>
      <c r="C82" s="1" t="s">
        <v>8</v>
      </c>
      <c r="D82" s="3">
        <v>43105</v>
      </c>
      <c r="E82" s="4">
        <v>1052</v>
      </c>
      <c r="F82" s="3">
        <v>0.83</v>
      </c>
      <c r="G82">
        <f>(D82-E82)</f>
        <v>42053</v>
      </c>
      <c r="H82" s="5">
        <f>G82*F82</f>
        <v>34903.99</v>
      </c>
      <c r="I82" s="5">
        <f>E82*0.5</f>
        <v>526</v>
      </c>
      <c r="J82" s="5">
        <f>H82-I82</f>
        <v>34377.99</v>
      </c>
    </row>
    <row r="83" spans="1:10" ht="15.75" hidden="1" outlineLevel="2">
      <c r="A83" s="1" t="s">
        <v>6</v>
      </c>
      <c r="B83" s="1" t="s">
        <v>7</v>
      </c>
      <c r="C83" s="1" t="s">
        <v>24</v>
      </c>
      <c r="D83" s="3">
        <v>13359</v>
      </c>
      <c r="E83" s="4">
        <v>394</v>
      </c>
      <c r="F83" s="3">
        <v>0.76</v>
      </c>
      <c r="G83">
        <f>(D83-E83)</f>
        <v>12965</v>
      </c>
      <c r="H83" s="5">
        <f>G83*F83</f>
        <v>9853.4</v>
      </c>
      <c r="I83" s="5">
        <f>E83*0.5</f>
        <v>197</v>
      </c>
      <c r="J83" s="5">
        <f>H83-I83</f>
        <v>9656.4</v>
      </c>
    </row>
    <row r="84" spans="1:10" ht="15.75" hidden="1" outlineLevel="2">
      <c r="A84" s="1" t="s">
        <v>6</v>
      </c>
      <c r="B84" s="1" t="s">
        <v>25</v>
      </c>
      <c r="C84" s="1" t="s">
        <v>26</v>
      </c>
      <c r="D84" s="3">
        <v>10743</v>
      </c>
      <c r="E84" s="4">
        <v>29</v>
      </c>
      <c r="F84" s="3">
        <v>0.25</v>
      </c>
      <c r="G84">
        <f>(D84-E84)</f>
        <v>10714</v>
      </c>
      <c r="H84" s="5">
        <f>G84*F84</f>
        <v>2678.5</v>
      </c>
      <c r="I84" s="5">
        <f>E84*0.5</f>
        <v>14.5</v>
      </c>
      <c r="J84" s="5">
        <f>H84-I84</f>
        <v>2664</v>
      </c>
    </row>
    <row r="85" spans="1:10" ht="15.75" hidden="1" outlineLevel="2">
      <c r="A85" s="1" t="s">
        <v>6</v>
      </c>
      <c r="B85" s="1" t="s">
        <v>25</v>
      </c>
      <c r="C85" s="1" t="s">
        <v>27</v>
      </c>
      <c r="D85" s="3">
        <v>14940</v>
      </c>
      <c r="E85" s="4">
        <v>71</v>
      </c>
      <c r="F85" s="3">
        <v>0.9</v>
      </c>
      <c r="G85">
        <f>(D85-E85)</f>
        <v>14869</v>
      </c>
      <c r="H85" s="5">
        <f>G85*F85</f>
        <v>13382.1</v>
      </c>
      <c r="I85" s="5">
        <f>E85*0.5</f>
        <v>35.5</v>
      </c>
      <c r="J85" s="5">
        <f>H85-I85</f>
        <v>13346.6</v>
      </c>
    </row>
    <row r="86" spans="1:10" ht="15.75" hidden="1" outlineLevel="2">
      <c r="A86" s="1" t="s">
        <v>6</v>
      </c>
      <c r="B86" s="1" t="s">
        <v>28</v>
      </c>
      <c r="C86" s="1" t="s">
        <v>29</v>
      </c>
      <c r="D86" s="3">
        <v>8810</v>
      </c>
      <c r="E86" s="4">
        <v>202</v>
      </c>
      <c r="F86" s="3">
        <v>0.62</v>
      </c>
      <c r="G86">
        <f>(D86-E86)</f>
        <v>8608</v>
      </c>
      <c r="H86" s="5">
        <f>G86*F86</f>
        <v>5336.96</v>
      </c>
      <c r="I86" s="5">
        <f>E86*0.5</f>
        <v>101</v>
      </c>
      <c r="J86" s="5">
        <f>H86-I86</f>
        <v>5235.96</v>
      </c>
    </row>
    <row r="87" spans="1:10" ht="15.75" hidden="1" outlineLevel="2">
      <c r="A87" s="1" t="s">
        <v>6</v>
      </c>
      <c r="B87" s="1" t="s">
        <v>30</v>
      </c>
      <c r="C87" s="1" t="s">
        <v>29</v>
      </c>
      <c r="D87" s="3">
        <v>18700</v>
      </c>
      <c r="E87" s="4">
        <v>598</v>
      </c>
      <c r="F87" s="3">
        <v>0.64</v>
      </c>
      <c r="G87">
        <f>(D87-E87)</f>
        <v>18102</v>
      </c>
      <c r="H87" s="5">
        <f>G87*F87</f>
        <v>11585.28</v>
      </c>
      <c r="I87" s="5">
        <f>E87*0.5</f>
        <v>299</v>
      </c>
      <c r="J87" s="5">
        <f>H87-I87</f>
        <v>11286.28</v>
      </c>
    </row>
    <row r="88" spans="1:10" ht="15.75" hidden="1" outlineLevel="2">
      <c r="A88" s="1" t="s">
        <v>6</v>
      </c>
      <c r="B88" s="1" t="s">
        <v>31</v>
      </c>
      <c r="C88" s="1" t="s">
        <v>31</v>
      </c>
      <c r="D88" s="3">
        <v>14319</v>
      </c>
      <c r="E88" s="4">
        <v>293</v>
      </c>
      <c r="F88" s="3">
        <v>0.75</v>
      </c>
      <c r="G88">
        <f>(D88-E88)</f>
        <v>14026</v>
      </c>
      <c r="H88" s="5">
        <f>G88*F88</f>
        <v>10519.5</v>
      </c>
      <c r="I88" s="5">
        <f>E88*0.5</f>
        <v>146.5</v>
      </c>
      <c r="J88" s="5">
        <f>H88-I88</f>
        <v>10373</v>
      </c>
    </row>
    <row r="89" spans="1:10" ht="15.75" outlineLevel="1" collapsed="1">
      <c r="A89" s="6" t="s">
        <v>36</v>
      </c>
      <c r="B89" s="1"/>
      <c r="C89" s="1"/>
      <c r="D89" s="3">
        <f>SUBTOTAL(9,D82:D88)</f>
        <v>123976</v>
      </c>
      <c r="E89" s="4">
        <f>SUBTOTAL(9,E82:E88)</f>
        <v>2639</v>
      </c>
      <c r="F89" s="3"/>
      <c r="G89">
        <f>SUBTOTAL(9,G82:G88)</f>
        <v>121337</v>
      </c>
      <c r="H89" s="5">
        <f>SUBTOTAL(9,H82:H88)</f>
        <v>88259.73</v>
      </c>
      <c r="I89" s="5">
        <f>SUBTOTAL(9,I82:I88)</f>
        <v>1319.5</v>
      </c>
      <c r="J89" s="5">
        <f>SUBTOTAL(9,J82:J88)</f>
        <v>86940.23</v>
      </c>
    </row>
    <row r="90" spans="1:10" ht="15.75" hidden="1" outlineLevel="2">
      <c r="A90" s="1" t="s">
        <v>9</v>
      </c>
      <c r="B90" s="1" t="s">
        <v>7</v>
      </c>
      <c r="C90" s="1" t="s">
        <v>8</v>
      </c>
      <c r="D90" s="3">
        <v>38920</v>
      </c>
      <c r="E90" s="4">
        <v>899</v>
      </c>
      <c r="F90" s="3">
        <v>0.35</v>
      </c>
      <c r="G90">
        <f>(D90-E90)</f>
        <v>38021</v>
      </c>
      <c r="H90" s="5">
        <f>G90*F90</f>
        <v>13307.349999999999</v>
      </c>
      <c r="I90" s="5">
        <f>E90*0.5</f>
        <v>449.5</v>
      </c>
      <c r="J90" s="5">
        <f>H90-I90</f>
        <v>12857.849999999999</v>
      </c>
    </row>
    <row r="91" spans="1:10" ht="15.75" hidden="1" outlineLevel="2">
      <c r="A91" s="1" t="s">
        <v>9</v>
      </c>
      <c r="B91" s="1" t="s">
        <v>7</v>
      </c>
      <c r="C91" s="1" t="s">
        <v>24</v>
      </c>
      <c r="D91" s="3">
        <v>46171</v>
      </c>
      <c r="E91" s="4">
        <v>914</v>
      </c>
      <c r="F91" s="3">
        <v>0.39</v>
      </c>
      <c r="G91">
        <f>(D91-E91)</f>
        <v>45257</v>
      </c>
      <c r="H91" s="5">
        <f>G91*F91</f>
        <v>17650.23</v>
      </c>
      <c r="I91" s="5">
        <f>E91*0.5</f>
        <v>457</v>
      </c>
      <c r="J91" s="5">
        <f>H91-I91</f>
        <v>17193.23</v>
      </c>
    </row>
    <row r="92" spans="1:10" ht="15.75" hidden="1" outlineLevel="2">
      <c r="A92" s="1" t="s">
        <v>9</v>
      </c>
      <c r="B92" s="1" t="s">
        <v>25</v>
      </c>
      <c r="C92" s="1" t="s">
        <v>26</v>
      </c>
      <c r="D92" s="3">
        <v>24305</v>
      </c>
      <c r="E92" s="4">
        <v>584</v>
      </c>
      <c r="F92" s="3">
        <v>0.26</v>
      </c>
      <c r="G92">
        <f>(D92-E92)</f>
        <v>23721</v>
      </c>
      <c r="H92" s="5">
        <f>G92*F92</f>
        <v>6167.46</v>
      </c>
      <c r="I92" s="5">
        <f>E92*0.5</f>
        <v>292</v>
      </c>
      <c r="J92" s="5">
        <f>H92-I92</f>
        <v>5875.46</v>
      </c>
    </row>
    <row r="93" spans="1:10" ht="15.75" hidden="1" outlineLevel="2">
      <c r="A93" s="1" t="s">
        <v>9</v>
      </c>
      <c r="B93" s="1" t="s">
        <v>25</v>
      </c>
      <c r="C93" s="1" t="s">
        <v>27</v>
      </c>
      <c r="D93" s="3">
        <v>46080</v>
      </c>
      <c r="E93" s="4">
        <v>679</v>
      </c>
      <c r="F93" s="3">
        <v>0.86</v>
      </c>
      <c r="G93">
        <f>(D93-E93)</f>
        <v>45401</v>
      </c>
      <c r="H93" s="5">
        <f>G93*F93</f>
        <v>39044.86</v>
      </c>
      <c r="I93" s="5">
        <f>E93*0.5</f>
        <v>339.5</v>
      </c>
      <c r="J93" s="5">
        <f>H93-I93</f>
        <v>38705.360000000001</v>
      </c>
    </row>
    <row r="94" spans="1:10" ht="15.75" hidden="1" outlineLevel="2">
      <c r="A94" s="1" t="s">
        <v>9</v>
      </c>
      <c r="B94" s="1" t="s">
        <v>28</v>
      </c>
      <c r="C94" s="1" t="s">
        <v>29</v>
      </c>
      <c r="D94" s="3">
        <v>9734</v>
      </c>
      <c r="E94" s="4">
        <v>238</v>
      </c>
      <c r="F94" s="3">
        <v>0.32</v>
      </c>
      <c r="G94">
        <f>(D94-E94)</f>
        <v>9496</v>
      </c>
      <c r="H94" s="5">
        <f>G94*F94</f>
        <v>3038.7200000000003</v>
      </c>
      <c r="I94" s="5">
        <f>E94*0.5</f>
        <v>119</v>
      </c>
      <c r="J94" s="5">
        <f>H94-I94</f>
        <v>2919.7200000000003</v>
      </c>
    </row>
    <row r="95" spans="1:10" ht="15.75" hidden="1" outlineLevel="2">
      <c r="A95" s="1" t="s">
        <v>9</v>
      </c>
      <c r="B95" s="1" t="s">
        <v>30</v>
      </c>
      <c r="C95" s="1" t="s">
        <v>29</v>
      </c>
      <c r="D95" s="3">
        <v>509</v>
      </c>
      <c r="E95" s="4">
        <v>5</v>
      </c>
      <c r="F95" s="3">
        <v>0.5</v>
      </c>
      <c r="G95">
        <f>(D95-E95)</f>
        <v>504</v>
      </c>
      <c r="H95" s="5">
        <f>G95*F95</f>
        <v>252</v>
      </c>
      <c r="I95" s="5">
        <f>E95*0.5</f>
        <v>2.5</v>
      </c>
      <c r="J95" s="5">
        <f>H95-I95</f>
        <v>249.5</v>
      </c>
    </row>
    <row r="96" spans="1:10" ht="15.75" hidden="1" outlineLevel="2">
      <c r="A96" s="1" t="s">
        <v>9</v>
      </c>
      <c r="B96" s="1" t="s">
        <v>31</v>
      </c>
      <c r="C96" s="1" t="s">
        <v>31</v>
      </c>
      <c r="D96" s="3">
        <v>22131</v>
      </c>
      <c r="E96" s="4">
        <v>698</v>
      </c>
      <c r="F96" s="3">
        <v>0.36</v>
      </c>
      <c r="G96">
        <f>(D96-E96)</f>
        <v>21433</v>
      </c>
      <c r="H96" s="5">
        <f>G96*F96</f>
        <v>7715.88</v>
      </c>
      <c r="I96" s="5">
        <f>E96*0.5</f>
        <v>349</v>
      </c>
      <c r="J96" s="5">
        <f>H96-I96</f>
        <v>7366.88</v>
      </c>
    </row>
    <row r="97" spans="1:10" ht="15.75" outlineLevel="1" collapsed="1">
      <c r="A97" s="7" t="s">
        <v>43</v>
      </c>
      <c r="B97" s="1"/>
      <c r="C97" s="1"/>
      <c r="D97" s="3">
        <f>SUBTOTAL(9,D90:D96)</f>
        <v>187850</v>
      </c>
      <c r="E97" s="4">
        <f>SUBTOTAL(9,E90:E96)</f>
        <v>4017</v>
      </c>
      <c r="F97" s="3"/>
      <c r="G97">
        <f>SUBTOTAL(9,G90:G96)</f>
        <v>183833</v>
      </c>
      <c r="H97" s="5">
        <f>SUBTOTAL(9,H90:H96)</f>
        <v>87176.5</v>
      </c>
      <c r="I97" s="5">
        <f>SUBTOTAL(9,I90:I96)</f>
        <v>2008.5</v>
      </c>
      <c r="J97" s="5">
        <f>SUBTOTAL(9,J90:J96)</f>
        <v>85168</v>
      </c>
    </row>
    <row r="98" spans="1:10" ht="15.75" hidden="1" outlineLevel="2">
      <c r="A98" s="1" t="s">
        <v>11</v>
      </c>
      <c r="B98" s="1" t="s">
        <v>7</v>
      </c>
      <c r="C98" s="1" t="s">
        <v>8</v>
      </c>
      <c r="D98" s="3">
        <v>15062</v>
      </c>
      <c r="E98" s="4">
        <v>488</v>
      </c>
      <c r="F98" s="3">
        <v>0.52</v>
      </c>
      <c r="G98">
        <f>(D98-E98)</f>
        <v>14574</v>
      </c>
      <c r="H98" s="5">
        <f>G98*F98</f>
        <v>7578.4800000000005</v>
      </c>
      <c r="I98" s="5">
        <f>E98*0.5</f>
        <v>244</v>
      </c>
      <c r="J98" s="5">
        <f>H98-I98</f>
        <v>7334.4800000000005</v>
      </c>
    </row>
    <row r="99" spans="1:10" ht="15.75" hidden="1" outlineLevel="2">
      <c r="A99" s="1" t="s">
        <v>11</v>
      </c>
      <c r="B99" s="1" t="s">
        <v>7</v>
      </c>
      <c r="C99" s="1" t="s">
        <v>24</v>
      </c>
      <c r="D99" s="3">
        <v>11518</v>
      </c>
      <c r="E99" s="4">
        <v>319</v>
      </c>
      <c r="F99" s="3">
        <v>0.35</v>
      </c>
      <c r="G99">
        <f>(D99-E99)</f>
        <v>11199</v>
      </c>
      <c r="H99" s="5">
        <f>G99*F99</f>
        <v>3919.6499999999996</v>
      </c>
      <c r="I99" s="5">
        <f>E99*0.5</f>
        <v>159.5</v>
      </c>
      <c r="J99" s="5">
        <f>H99-I99</f>
        <v>3760.1499999999996</v>
      </c>
    </row>
    <row r="100" spans="1:10" ht="15.75" hidden="1" outlineLevel="2">
      <c r="A100" s="1" t="s">
        <v>11</v>
      </c>
      <c r="B100" s="1" t="s">
        <v>25</v>
      </c>
      <c r="C100" s="1" t="s">
        <v>26</v>
      </c>
      <c r="D100" s="3">
        <v>19400</v>
      </c>
      <c r="E100" s="4">
        <v>810</v>
      </c>
      <c r="F100" s="3">
        <v>0.99</v>
      </c>
      <c r="G100">
        <f>(D100-E100)</f>
        <v>18590</v>
      </c>
      <c r="H100" s="5">
        <f>G100*F100</f>
        <v>18404.099999999999</v>
      </c>
      <c r="I100" s="5">
        <f>E100*0.5</f>
        <v>405</v>
      </c>
      <c r="J100" s="5">
        <f>H100-I100</f>
        <v>17999.099999999999</v>
      </c>
    </row>
    <row r="101" spans="1:10" ht="15.75" hidden="1" outlineLevel="2">
      <c r="A101" s="1" t="s">
        <v>11</v>
      </c>
      <c r="B101" s="1" t="s">
        <v>25</v>
      </c>
      <c r="C101" s="1" t="s">
        <v>27</v>
      </c>
      <c r="D101" s="3">
        <v>29362</v>
      </c>
      <c r="E101" s="4">
        <v>1322</v>
      </c>
      <c r="F101" s="3">
        <v>0.74</v>
      </c>
      <c r="G101">
        <f>(D101-E101)</f>
        <v>28040</v>
      </c>
      <c r="H101" s="5">
        <f>G101*F101</f>
        <v>20749.599999999999</v>
      </c>
      <c r="I101" s="5">
        <f>E101*0.5</f>
        <v>661</v>
      </c>
      <c r="J101" s="5">
        <f>H101-I101</f>
        <v>20088.599999999999</v>
      </c>
    </row>
    <row r="102" spans="1:10" ht="15.75" hidden="1" outlineLevel="2">
      <c r="A102" s="1" t="s">
        <v>11</v>
      </c>
      <c r="B102" s="1" t="s">
        <v>28</v>
      </c>
      <c r="C102" s="1" t="s">
        <v>29</v>
      </c>
      <c r="D102" s="3">
        <v>1481</v>
      </c>
      <c r="E102" s="4">
        <v>47</v>
      </c>
      <c r="F102" s="3">
        <v>0.35</v>
      </c>
      <c r="G102">
        <f>(D102-E102)</f>
        <v>1434</v>
      </c>
      <c r="H102" s="5">
        <f>G102*F102</f>
        <v>501.9</v>
      </c>
      <c r="I102" s="5">
        <f>E102*0.5</f>
        <v>23.5</v>
      </c>
      <c r="J102" s="5">
        <f>H102-I102</f>
        <v>478.4</v>
      </c>
    </row>
    <row r="103" spans="1:10" ht="15.75" hidden="1" outlineLevel="2">
      <c r="A103" s="1" t="s">
        <v>11</v>
      </c>
      <c r="B103" s="1" t="s">
        <v>30</v>
      </c>
      <c r="C103" s="1" t="s">
        <v>29</v>
      </c>
      <c r="D103" s="3">
        <v>49859</v>
      </c>
      <c r="E103" s="4">
        <v>1093</v>
      </c>
      <c r="F103" s="3">
        <v>0.36</v>
      </c>
      <c r="G103">
        <f>(D103-E103)</f>
        <v>48766</v>
      </c>
      <c r="H103" s="5">
        <f>G103*F103</f>
        <v>17555.759999999998</v>
      </c>
      <c r="I103" s="5">
        <f>E103*0.5</f>
        <v>546.5</v>
      </c>
      <c r="J103" s="5">
        <f>H103-I103</f>
        <v>17009.259999999998</v>
      </c>
    </row>
    <row r="104" spans="1:10" ht="15.75" hidden="1" outlineLevel="2">
      <c r="A104" s="1" t="s">
        <v>11</v>
      </c>
      <c r="B104" s="1" t="s">
        <v>31</v>
      </c>
      <c r="C104" s="1" t="s">
        <v>31</v>
      </c>
      <c r="D104" s="3">
        <v>8750</v>
      </c>
      <c r="E104" s="4">
        <v>41</v>
      </c>
      <c r="F104" s="3">
        <v>0.38</v>
      </c>
      <c r="G104">
        <f>(D104-E104)</f>
        <v>8709</v>
      </c>
      <c r="H104" s="5">
        <f>G104*F104</f>
        <v>3309.42</v>
      </c>
      <c r="I104" s="5">
        <f>E104*0.5</f>
        <v>20.5</v>
      </c>
      <c r="J104" s="5">
        <f>H104-I104</f>
        <v>3288.92</v>
      </c>
    </row>
    <row r="105" spans="1:10" ht="15.75" outlineLevel="1" collapsed="1">
      <c r="A105" s="7" t="s">
        <v>38</v>
      </c>
      <c r="B105" s="1"/>
      <c r="C105" s="1"/>
      <c r="D105" s="3">
        <f>SUBTOTAL(9,D98:D104)</f>
        <v>135432</v>
      </c>
      <c r="E105" s="4">
        <f>SUBTOTAL(9,E98:E104)</f>
        <v>4120</v>
      </c>
      <c r="F105" s="3"/>
      <c r="G105">
        <f>SUBTOTAL(9,G98:G104)</f>
        <v>131312</v>
      </c>
      <c r="H105" s="5">
        <f>SUBTOTAL(9,H98:H104)</f>
        <v>72018.91</v>
      </c>
      <c r="I105" s="5">
        <f>SUBTOTAL(9,I98:I104)</f>
        <v>2060</v>
      </c>
      <c r="J105" s="5">
        <f>SUBTOTAL(9,J98:J104)</f>
        <v>69958.91</v>
      </c>
    </row>
    <row r="106" spans="1:10" ht="15.75" hidden="1" outlineLevel="2">
      <c r="A106" s="1" t="s">
        <v>21</v>
      </c>
      <c r="B106" s="1" t="s">
        <v>7</v>
      </c>
      <c r="C106" s="1" t="s">
        <v>8</v>
      </c>
      <c r="D106" s="3">
        <v>18041</v>
      </c>
      <c r="E106" s="4">
        <v>884</v>
      </c>
      <c r="F106" s="3">
        <v>0.24</v>
      </c>
      <c r="G106">
        <f>(D106-E106)</f>
        <v>17157</v>
      </c>
      <c r="H106" s="5">
        <f>G106*F106</f>
        <v>4117.68</v>
      </c>
      <c r="I106" s="5">
        <f>E106*0.5</f>
        <v>442</v>
      </c>
      <c r="J106" s="5">
        <f>H106-I106</f>
        <v>3675.6800000000003</v>
      </c>
    </row>
    <row r="107" spans="1:10" ht="15.75" hidden="1" outlineLevel="2">
      <c r="A107" s="1" t="s">
        <v>21</v>
      </c>
      <c r="B107" s="1" t="s">
        <v>7</v>
      </c>
      <c r="C107" s="1" t="s">
        <v>24</v>
      </c>
      <c r="D107" s="3">
        <v>16660</v>
      </c>
      <c r="E107" s="4">
        <v>498</v>
      </c>
      <c r="F107" s="3">
        <v>0.28000000000000003</v>
      </c>
      <c r="G107">
        <f>(D107-E107)</f>
        <v>16162</v>
      </c>
      <c r="H107" s="5">
        <f>G107*F107</f>
        <v>4525.3600000000006</v>
      </c>
      <c r="I107" s="5">
        <f>E107*0.5</f>
        <v>249</v>
      </c>
      <c r="J107" s="5">
        <f>H107-I107</f>
        <v>4276.3600000000006</v>
      </c>
    </row>
    <row r="108" spans="1:10" ht="15.75" hidden="1" outlineLevel="2">
      <c r="A108" s="1" t="s">
        <v>21</v>
      </c>
      <c r="B108" s="1" t="s">
        <v>25</v>
      </c>
      <c r="C108" s="1" t="s">
        <v>26</v>
      </c>
      <c r="D108" s="3">
        <v>13687</v>
      </c>
      <c r="E108" s="4">
        <v>269</v>
      </c>
      <c r="F108" s="3">
        <v>0.5</v>
      </c>
      <c r="G108">
        <f>(D108-E108)</f>
        <v>13418</v>
      </c>
      <c r="H108" s="5">
        <f>G108*F108</f>
        <v>6709</v>
      </c>
      <c r="I108" s="5">
        <f>E108*0.5</f>
        <v>134.5</v>
      </c>
      <c r="J108" s="5">
        <f>H108-I108</f>
        <v>6574.5</v>
      </c>
    </row>
    <row r="109" spans="1:10" ht="15.75" hidden="1" outlineLevel="2">
      <c r="A109" s="1" t="s">
        <v>21</v>
      </c>
      <c r="B109" s="1" t="s">
        <v>25</v>
      </c>
      <c r="C109" s="1" t="s">
        <v>27</v>
      </c>
      <c r="D109" s="3">
        <v>14032</v>
      </c>
      <c r="E109" s="4">
        <v>572</v>
      </c>
      <c r="F109" s="3">
        <v>0.26</v>
      </c>
      <c r="G109">
        <f>(D109-E109)</f>
        <v>13460</v>
      </c>
      <c r="H109" s="5">
        <f>G109*F109</f>
        <v>3499.6</v>
      </c>
      <c r="I109" s="5">
        <f>E109*0.5</f>
        <v>286</v>
      </c>
      <c r="J109" s="5">
        <f>H109-I109</f>
        <v>3213.6</v>
      </c>
    </row>
    <row r="110" spans="1:10" ht="15.75" hidden="1" outlineLevel="2">
      <c r="A110" s="1" t="s">
        <v>21</v>
      </c>
      <c r="B110" s="1" t="s">
        <v>28</v>
      </c>
      <c r="C110" s="1" t="s">
        <v>29</v>
      </c>
      <c r="D110" s="3">
        <v>4393</v>
      </c>
      <c r="E110" s="4">
        <v>51</v>
      </c>
      <c r="F110" s="3">
        <v>0.41</v>
      </c>
      <c r="G110">
        <f>(D110-E110)</f>
        <v>4342</v>
      </c>
      <c r="H110" s="5">
        <f>G110*F110</f>
        <v>1780.2199999999998</v>
      </c>
      <c r="I110" s="5">
        <f>E110*0.5</f>
        <v>25.5</v>
      </c>
      <c r="J110" s="5">
        <f>H110-I110</f>
        <v>1754.7199999999998</v>
      </c>
    </row>
    <row r="111" spans="1:10" ht="15.75" hidden="1" outlineLevel="2">
      <c r="A111" s="1" t="s">
        <v>21</v>
      </c>
      <c r="B111" s="1" t="s">
        <v>30</v>
      </c>
      <c r="C111" s="1" t="s">
        <v>29</v>
      </c>
      <c r="D111" s="3">
        <v>16256</v>
      </c>
      <c r="E111" s="4">
        <v>260</v>
      </c>
      <c r="F111" s="3">
        <v>0.19</v>
      </c>
      <c r="G111">
        <f>(D111-E111)</f>
        <v>15996</v>
      </c>
      <c r="H111" s="5">
        <f>G111*F111</f>
        <v>3039.2400000000002</v>
      </c>
      <c r="I111" s="5">
        <f>E111*0.5</f>
        <v>130</v>
      </c>
      <c r="J111" s="5">
        <f>H111-I111</f>
        <v>2909.2400000000002</v>
      </c>
    </row>
    <row r="112" spans="1:10" ht="15.75" hidden="1" outlineLevel="2">
      <c r="A112" s="1" t="s">
        <v>21</v>
      </c>
      <c r="B112" s="1" t="s">
        <v>31</v>
      </c>
      <c r="C112" s="1" t="s">
        <v>31</v>
      </c>
      <c r="D112" s="3">
        <v>6968</v>
      </c>
      <c r="E112" s="4">
        <v>156</v>
      </c>
      <c r="F112" s="3">
        <v>0.13</v>
      </c>
      <c r="G112">
        <f>(D112-E112)</f>
        <v>6812</v>
      </c>
      <c r="H112" s="5">
        <f>G112*F112</f>
        <v>885.56000000000006</v>
      </c>
      <c r="I112" s="5">
        <f>E112*0.5</f>
        <v>78</v>
      </c>
      <c r="J112" s="5">
        <f>H112-I112</f>
        <v>807.56000000000006</v>
      </c>
    </row>
    <row r="113" spans="1:10" ht="15.75" outlineLevel="1" collapsed="1">
      <c r="A113" s="7" t="s">
        <v>46</v>
      </c>
      <c r="B113" s="1"/>
      <c r="C113" s="1"/>
      <c r="D113" s="3">
        <f>SUBTOTAL(9,D106:D112)</f>
        <v>90037</v>
      </c>
      <c r="E113" s="4">
        <f>SUBTOTAL(9,E106:E112)</f>
        <v>2690</v>
      </c>
      <c r="F113" s="3"/>
      <c r="G113">
        <f>SUBTOTAL(9,G106:G112)</f>
        <v>87347</v>
      </c>
      <c r="H113" s="5">
        <f>SUBTOTAL(9,H106:H112)</f>
        <v>24556.660000000003</v>
      </c>
      <c r="I113" s="5">
        <f>SUBTOTAL(9,I106:I112)</f>
        <v>1345</v>
      </c>
      <c r="J113" s="5">
        <f>SUBTOTAL(9,J106:J112)</f>
        <v>23211.660000000003</v>
      </c>
    </row>
    <row r="114" spans="1:10" ht="15.75" hidden="1" outlineLevel="2">
      <c r="A114" s="1" t="s">
        <v>23</v>
      </c>
      <c r="B114" s="1" t="s">
        <v>7</v>
      </c>
      <c r="C114" s="1" t="s">
        <v>8</v>
      </c>
      <c r="D114" s="3">
        <v>1441</v>
      </c>
      <c r="E114" s="4">
        <v>30</v>
      </c>
      <c r="F114" s="3">
        <v>0.18</v>
      </c>
      <c r="G114">
        <f>(D114-E114)</f>
        <v>1411</v>
      </c>
      <c r="H114" s="5">
        <f>G114*F114</f>
        <v>253.98</v>
      </c>
      <c r="I114" s="5">
        <f>E114*0.5</f>
        <v>15</v>
      </c>
      <c r="J114" s="5">
        <f>H114-I114</f>
        <v>238.98</v>
      </c>
    </row>
    <row r="115" spans="1:10" ht="15.75" hidden="1" outlineLevel="2">
      <c r="A115" s="1" t="s">
        <v>23</v>
      </c>
      <c r="B115" s="1" t="s">
        <v>7</v>
      </c>
      <c r="C115" s="1" t="s">
        <v>24</v>
      </c>
      <c r="D115" s="3">
        <v>7994</v>
      </c>
      <c r="E115" s="4">
        <v>73</v>
      </c>
      <c r="F115" s="3">
        <v>0.32</v>
      </c>
      <c r="G115">
        <f>(D115-E115)</f>
        <v>7921</v>
      </c>
      <c r="H115" s="5">
        <f>G115*F115</f>
        <v>2534.7200000000003</v>
      </c>
      <c r="I115" s="5">
        <f>E115*0.5</f>
        <v>36.5</v>
      </c>
      <c r="J115" s="5">
        <f>H115-I115</f>
        <v>2498.2200000000003</v>
      </c>
    </row>
    <row r="116" spans="1:10" ht="15.75" hidden="1" outlineLevel="2">
      <c r="A116" s="1" t="s">
        <v>23</v>
      </c>
      <c r="B116" s="1" t="s">
        <v>25</v>
      </c>
      <c r="C116" s="1" t="s">
        <v>26</v>
      </c>
      <c r="D116" s="3">
        <v>15967</v>
      </c>
      <c r="E116" s="4">
        <v>262</v>
      </c>
      <c r="F116" s="3">
        <v>0.26</v>
      </c>
      <c r="G116">
        <f>(D116-E116)</f>
        <v>15705</v>
      </c>
      <c r="H116" s="5">
        <f>G116*F116</f>
        <v>4083.3</v>
      </c>
      <c r="I116" s="5">
        <f>E116*0.5</f>
        <v>131</v>
      </c>
      <c r="J116" s="5">
        <f>H116-I116</f>
        <v>3952.3</v>
      </c>
    </row>
    <row r="117" spans="1:10" ht="15.75" hidden="1" outlineLevel="2">
      <c r="A117" s="1" t="s">
        <v>23</v>
      </c>
      <c r="B117" s="1" t="s">
        <v>25</v>
      </c>
      <c r="C117" s="1" t="s">
        <v>27</v>
      </c>
      <c r="D117" s="3">
        <v>15026</v>
      </c>
      <c r="E117" s="4">
        <v>222</v>
      </c>
      <c r="F117" s="3">
        <v>0.54</v>
      </c>
      <c r="G117">
        <f>(D117-E117)</f>
        <v>14804</v>
      </c>
      <c r="H117" s="5">
        <f>G117*F117</f>
        <v>7994.1600000000008</v>
      </c>
      <c r="I117" s="5">
        <f>E117*0.5</f>
        <v>111</v>
      </c>
      <c r="J117" s="5">
        <f>H117-I117</f>
        <v>7883.1600000000008</v>
      </c>
    </row>
    <row r="118" spans="1:10" ht="15.75" hidden="1" outlineLevel="2">
      <c r="A118" s="1" t="s">
        <v>23</v>
      </c>
      <c r="B118" s="1" t="s">
        <v>28</v>
      </c>
      <c r="C118" s="1" t="s">
        <v>29</v>
      </c>
      <c r="D118" s="3">
        <v>6926</v>
      </c>
      <c r="E118" s="4">
        <v>193</v>
      </c>
      <c r="F118" s="3">
        <v>0.19</v>
      </c>
      <c r="G118">
        <f>(D118-E118)</f>
        <v>6733</v>
      </c>
      <c r="H118" s="5">
        <f>G118*F118</f>
        <v>1279.27</v>
      </c>
      <c r="I118" s="5">
        <f>E118*0.5</f>
        <v>96.5</v>
      </c>
      <c r="J118" s="5">
        <f>H118-I118</f>
        <v>1182.77</v>
      </c>
    </row>
    <row r="119" spans="1:10" ht="15.75" hidden="1" outlineLevel="2">
      <c r="A119" s="1" t="s">
        <v>23</v>
      </c>
      <c r="B119" s="1" t="s">
        <v>30</v>
      </c>
      <c r="C119" s="1" t="s">
        <v>29</v>
      </c>
      <c r="D119" s="3">
        <v>15287</v>
      </c>
      <c r="E119" s="4">
        <v>261</v>
      </c>
      <c r="F119" s="3">
        <v>7.0000000000000007E-2</v>
      </c>
      <c r="G119">
        <f>(D119-E119)</f>
        <v>15026</v>
      </c>
      <c r="H119" s="5">
        <f>G119*F119</f>
        <v>1051.8200000000002</v>
      </c>
      <c r="I119" s="5">
        <f>E119*0.5</f>
        <v>130.5</v>
      </c>
      <c r="J119" s="5">
        <f>H119-I119</f>
        <v>921.32000000000016</v>
      </c>
    </row>
    <row r="120" spans="1:10" ht="15.75" hidden="1" outlineLevel="2">
      <c r="A120" s="1" t="s">
        <v>23</v>
      </c>
      <c r="B120" s="1" t="s">
        <v>31</v>
      </c>
      <c r="C120" s="1" t="s">
        <v>31</v>
      </c>
      <c r="D120" s="3">
        <v>14013</v>
      </c>
      <c r="E120" s="4">
        <v>209</v>
      </c>
      <c r="F120" s="3">
        <v>0.12</v>
      </c>
      <c r="G120">
        <f>(D120-E120)</f>
        <v>13804</v>
      </c>
      <c r="H120" s="5">
        <f>G120*F120</f>
        <v>1656.48</v>
      </c>
      <c r="I120" s="5">
        <f>E120*0.5</f>
        <v>104.5</v>
      </c>
      <c r="J120" s="5">
        <f>H120-I120</f>
        <v>1551.98</v>
      </c>
    </row>
    <row r="121" spans="1:10" ht="15.75" outlineLevel="1" collapsed="1">
      <c r="A121" s="7" t="s">
        <v>37</v>
      </c>
      <c r="B121" s="1"/>
      <c r="C121" s="1"/>
      <c r="D121" s="3">
        <f>SUBTOTAL(9,D114:D120)</f>
        <v>76654</v>
      </c>
      <c r="E121" s="4">
        <f>SUBTOTAL(9,E114:E120)</f>
        <v>1250</v>
      </c>
      <c r="F121" s="3"/>
      <c r="G121">
        <f>SUBTOTAL(9,G114:G120)</f>
        <v>75404</v>
      </c>
      <c r="H121" s="5">
        <f>SUBTOTAL(9,H114:H120)</f>
        <v>18853.73</v>
      </c>
      <c r="I121" s="5">
        <f>SUBTOTAL(9,I114:I120)</f>
        <v>625</v>
      </c>
      <c r="J121" s="5">
        <f>SUBTOTAL(9,J114:J120)</f>
        <v>18228.73</v>
      </c>
    </row>
    <row r="122" spans="1:10" ht="15.75" hidden="1" outlineLevel="2">
      <c r="A122" s="1" t="s">
        <v>22</v>
      </c>
      <c r="B122" s="1" t="s">
        <v>7</v>
      </c>
      <c r="C122" s="1" t="s">
        <v>8</v>
      </c>
      <c r="D122" s="3">
        <v>6884</v>
      </c>
      <c r="E122" s="4">
        <v>104</v>
      </c>
      <c r="F122" s="3">
        <v>0.47</v>
      </c>
      <c r="G122">
        <f>(D122-E122)</f>
        <v>6780</v>
      </c>
      <c r="H122" s="5">
        <f>G122*F122</f>
        <v>3186.6</v>
      </c>
      <c r="I122" s="5">
        <f>E122*0.5</f>
        <v>52</v>
      </c>
      <c r="J122" s="5">
        <f>H122-I122</f>
        <v>3134.6</v>
      </c>
    </row>
    <row r="123" spans="1:10" ht="15.75" hidden="1" outlineLevel="2">
      <c r="A123" s="1" t="s">
        <v>22</v>
      </c>
      <c r="B123" s="1" t="s">
        <v>7</v>
      </c>
      <c r="C123" s="1" t="s">
        <v>24</v>
      </c>
      <c r="D123" s="3">
        <v>14663</v>
      </c>
      <c r="E123" s="4">
        <v>454</v>
      </c>
      <c r="F123" s="3">
        <v>0.15</v>
      </c>
      <c r="G123">
        <f>(D123-E123)</f>
        <v>14209</v>
      </c>
      <c r="H123" s="5">
        <f>G123*F123</f>
        <v>2131.35</v>
      </c>
      <c r="I123" s="5">
        <f>E123*0.5</f>
        <v>227</v>
      </c>
      <c r="J123" s="5">
        <f>H123-I123</f>
        <v>1904.35</v>
      </c>
    </row>
    <row r="124" spans="1:10" ht="15.75" hidden="1" outlineLevel="2">
      <c r="A124" s="1" t="s">
        <v>22</v>
      </c>
      <c r="B124" s="1" t="s">
        <v>25</v>
      </c>
      <c r="C124" s="1" t="s">
        <v>26</v>
      </c>
      <c r="D124" s="3">
        <v>1611</v>
      </c>
      <c r="E124" s="4">
        <v>56</v>
      </c>
      <c r="F124" s="3">
        <v>0.28999999999999998</v>
      </c>
      <c r="G124">
        <f>(D124-E124)</f>
        <v>1555</v>
      </c>
      <c r="H124" s="5">
        <f>G124*F124</f>
        <v>450.95</v>
      </c>
      <c r="I124" s="5">
        <f>E124*0.5</f>
        <v>28</v>
      </c>
      <c r="J124" s="5">
        <f>H124-I124</f>
        <v>422.95</v>
      </c>
    </row>
    <row r="125" spans="1:10" ht="15.75" hidden="1" outlineLevel="2">
      <c r="A125" s="1" t="s">
        <v>22</v>
      </c>
      <c r="B125" s="1" t="s">
        <v>25</v>
      </c>
      <c r="C125" s="1" t="s">
        <v>27</v>
      </c>
      <c r="D125" s="3">
        <v>16099</v>
      </c>
      <c r="E125" s="4">
        <v>505</v>
      </c>
      <c r="F125" s="3">
        <v>0.19</v>
      </c>
      <c r="G125">
        <f>(D125-E125)</f>
        <v>15594</v>
      </c>
      <c r="H125" s="5">
        <f>G125*F125</f>
        <v>2962.86</v>
      </c>
      <c r="I125" s="5">
        <f>E125*0.5</f>
        <v>252.5</v>
      </c>
      <c r="J125" s="5">
        <f>H125-I125</f>
        <v>2710.36</v>
      </c>
    </row>
    <row r="126" spans="1:10" ht="15.75" hidden="1" outlineLevel="2">
      <c r="A126" s="1" t="s">
        <v>22</v>
      </c>
      <c r="B126" s="1" t="s">
        <v>28</v>
      </c>
      <c r="C126" s="1" t="s">
        <v>29</v>
      </c>
      <c r="D126" s="3">
        <v>6958</v>
      </c>
      <c r="E126" s="4">
        <v>221</v>
      </c>
      <c r="F126" s="3">
        <v>0.16</v>
      </c>
      <c r="G126">
        <f>(D126-E126)</f>
        <v>6737</v>
      </c>
      <c r="H126" s="5">
        <f>G126*F126</f>
        <v>1077.92</v>
      </c>
      <c r="I126" s="5">
        <f>E126*0.5</f>
        <v>110.5</v>
      </c>
      <c r="J126" s="5">
        <f>H126-I126</f>
        <v>967.42000000000007</v>
      </c>
    </row>
    <row r="127" spans="1:10" ht="15.75" hidden="1" outlineLevel="2">
      <c r="A127" s="1" t="s">
        <v>22</v>
      </c>
      <c r="B127" s="1" t="s">
        <v>30</v>
      </c>
      <c r="C127" s="1" t="s">
        <v>29</v>
      </c>
      <c r="D127" s="3">
        <v>1049</v>
      </c>
      <c r="E127" s="4">
        <v>29</v>
      </c>
      <c r="F127" s="3">
        <v>0.28000000000000003</v>
      </c>
      <c r="G127">
        <f>(D127-E127)</f>
        <v>1020</v>
      </c>
      <c r="H127" s="5">
        <f>G127*F127</f>
        <v>285.60000000000002</v>
      </c>
      <c r="I127" s="5">
        <f>E127*0.5</f>
        <v>14.5</v>
      </c>
      <c r="J127" s="5">
        <f>H127-I127</f>
        <v>271.10000000000002</v>
      </c>
    </row>
    <row r="128" spans="1:10" ht="15.75" hidden="1" outlineLevel="2">
      <c r="A128" s="1" t="s">
        <v>22</v>
      </c>
      <c r="B128" s="1" t="s">
        <v>31</v>
      </c>
      <c r="C128" s="1" t="s">
        <v>31</v>
      </c>
      <c r="D128" s="3">
        <v>7687</v>
      </c>
      <c r="E128" s="4">
        <v>104</v>
      </c>
      <c r="F128" s="3">
        <v>0.22</v>
      </c>
      <c r="G128">
        <f>(D128-E128)</f>
        <v>7583</v>
      </c>
      <c r="H128" s="5">
        <f>G128*F128</f>
        <v>1668.26</v>
      </c>
      <c r="I128" s="5">
        <f>E128*0.5</f>
        <v>52</v>
      </c>
      <c r="J128" s="5">
        <f>H128-I128</f>
        <v>1616.26</v>
      </c>
    </row>
    <row r="129" spans="1:10" ht="15.75" outlineLevel="1" collapsed="1">
      <c r="A129" s="7" t="s">
        <v>49</v>
      </c>
      <c r="B129" s="1"/>
      <c r="C129" s="1"/>
      <c r="D129" s="3">
        <f>SUBTOTAL(9,D122:D128)</f>
        <v>54951</v>
      </c>
      <c r="E129" s="4">
        <f>SUBTOTAL(9,E122:E128)</f>
        <v>1473</v>
      </c>
      <c r="F129" s="3"/>
      <c r="G129">
        <f>SUBTOTAL(9,G122:G128)</f>
        <v>53478</v>
      </c>
      <c r="H129" s="5">
        <f>SUBTOTAL(9,H122:H128)</f>
        <v>11763.54</v>
      </c>
      <c r="I129" s="5">
        <f>SUBTOTAL(9,I122:I128)</f>
        <v>736.5</v>
      </c>
      <c r="J129" s="5">
        <f>SUBTOTAL(9,J122:J128)</f>
        <v>11027.04</v>
      </c>
    </row>
    <row r="130" spans="1:10" ht="15.75">
      <c r="A130" s="7" t="s">
        <v>52</v>
      </c>
      <c r="B130" s="1"/>
      <c r="C130" s="1"/>
      <c r="D130" s="3">
        <f>SUBTOTAL(9,D2:D128)</f>
        <v>4720646</v>
      </c>
      <c r="E130" s="4">
        <f>SUBTOTAL(9,E2:E128)</f>
        <v>109500</v>
      </c>
      <c r="F130" s="3"/>
      <c r="G130">
        <f>SUBTOTAL(9,G2:G128)</f>
        <v>4611146</v>
      </c>
      <c r="H130" s="5">
        <f>SUBTOTAL(9,H2:H128)</f>
        <v>2292554.9000000004</v>
      </c>
      <c r="I130" s="5">
        <f>SUBTOTAL(9,I2:I128)</f>
        <v>54750</v>
      </c>
      <c r="J130" s="5">
        <f>SUBTOTAL(9,J2:J128)</f>
        <v>2237804.9000000004</v>
      </c>
    </row>
  </sheetData>
  <sortState ref="A2:J129">
    <sortCondition descending="1" ref="J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C20"/>
  <sheetViews>
    <sheetView tabSelected="1" workbookViewId="0">
      <selection activeCell="A3" sqref="A3"/>
    </sheetView>
  </sheetViews>
  <sheetFormatPr defaultRowHeight="15"/>
  <sheetData>
    <row r="3" spans="1:3">
      <c r="A3" s="8"/>
      <c r="B3" s="9"/>
      <c r="C3" s="10"/>
    </row>
    <row r="4" spans="1:3">
      <c r="A4" s="11"/>
      <c r="B4" s="12"/>
      <c r="C4" s="13"/>
    </row>
    <row r="5" spans="1:3">
      <c r="A5" s="11"/>
      <c r="B5" s="12"/>
      <c r="C5" s="13"/>
    </row>
    <row r="6" spans="1:3">
      <c r="A6" s="11"/>
      <c r="B6" s="12"/>
      <c r="C6" s="13"/>
    </row>
    <row r="7" spans="1:3">
      <c r="A7" s="11"/>
      <c r="B7" s="12"/>
      <c r="C7" s="13"/>
    </row>
    <row r="8" spans="1:3">
      <c r="A8" s="11"/>
      <c r="B8" s="12"/>
      <c r="C8" s="13"/>
    </row>
    <row r="9" spans="1:3">
      <c r="A9" s="11"/>
      <c r="B9" s="12"/>
      <c r="C9" s="13"/>
    </row>
    <row r="10" spans="1:3">
      <c r="A10" s="11"/>
      <c r="B10" s="12"/>
      <c r="C10" s="13"/>
    </row>
    <row r="11" spans="1:3">
      <c r="A11" s="11"/>
      <c r="B11" s="12"/>
      <c r="C11" s="13"/>
    </row>
    <row r="12" spans="1:3">
      <c r="A12" s="11"/>
      <c r="B12" s="12"/>
      <c r="C12" s="13"/>
    </row>
    <row r="13" spans="1:3">
      <c r="A13" s="11"/>
      <c r="B13" s="12"/>
      <c r="C13" s="13"/>
    </row>
    <row r="14" spans="1:3">
      <c r="A14" s="11"/>
      <c r="B14" s="12"/>
      <c r="C14" s="13"/>
    </row>
    <row r="15" spans="1:3">
      <c r="A15" s="11"/>
      <c r="B15" s="12"/>
      <c r="C15" s="13"/>
    </row>
    <row r="16" spans="1:3">
      <c r="A16" s="11"/>
      <c r="B16" s="12"/>
      <c r="C16" s="13"/>
    </row>
    <row r="17" spans="1:3">
      <c r="A17" s="11"/>
      <c r="B17" s="12"/>
      <c r="C17" s="13"/>
    </row>
    <row r="18" spans="1:3">
      <c r="A18" s="11"/>
      <c r="B18" s="12"/>
      <c r="C18" s="13"/>
    </row>
    <row r="19" spans="1:3">
      <c r="A19" s="11"/>
      <c r="B19" s="12"/>
      <c r="C19" s="13"/>
    </row>
    <row r="20" spans="1:3">
      <c r="A20" s="14"/>
      <c r="B20" s="15"/>
      <c r="C20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3"/>
  <sheetViews>
    <sheetView workbookViewId="0">
      <selection activeCell="G3" sqref="G3"/>
    </sheetView>
  </sheetViews>
  <sheetFormatPr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53</v>
      </c>
    </row>
    <row r="2" spans="1:7" ht="15.7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  <c r="G2">
        <f>(D2-E2)*F2-E2*0.5</f>
        <v>34377.99</v>
      </c>
    </row>
    <row r="3" spans="1:7" ht="15.7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  <c r="G3">
        <f t="shared" ref="G3:G66" si="0">(D3-E3)*F3-E3*0.5</f>
        <v>12857.849999999999</v>
      </c>
    </row>
    <row r="4" spans="1:7" ht="15.7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  <c r="G4">
        <f t="shared" si="0"/>
        <v>16008.77</v>
      </c>
    </row>
    <row r="5" spans="1:7" ht="15.7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  <c r="G5">
        <f t="shared" si="0"/>
        <v>7334.4800000000005</v>
      </c>
    </row>
    <row r="6" spans="1:7" ht="15.7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  <c r="G6">
        <f t="shared" si="0"/>
        <v>65757.319999999992</v>
      </c>
    </row>
    <row r="7" spans="1:7" ht="15.7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  <c r="G7">
        <f t="shared" si="0"/>
        <v>63592.5</v>
      </c>
    </row>
    <row r="8" spans="1:7" ht="15.7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  <c r="G8">
        <f t="shared" si="0"/>
        <v>34399.560000000005</v>
      </c>
    </row>
    <row r="9" spans="1:7" ht="15.7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  <c r="G9">
        <f t="shared" si="0"/>
        <v>16371.169999999998</v>
      </c>
    </row>
    <row r="10" spans="1:7" ht="15.7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  <c r="G10">
        <f t="shared" si="0"/>
        <v>7034.7599999999993</v>
      </c>
    </row>
    <row r="11" spans="1:7" ht="15.7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  <c r="G11">
        <f t="shared" si="0"/>
        <v>19537.55</v>
      </c>
    </row>
    <row r="12" spans="1:7" ht="15.7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  <c r="G12">
        <f t="shared" si="0"/>
        <v>46893</v>
      </c>
    </row>
    <row r="13" spans="1:7" ht="15.7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  <c r="G13">
        <f t="shared" si="0"/>
        <v>15506.859999999999</v>
      </c>
    </row>
    <row r="14" spans="1:7" ht="15.7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  <c r="G14">
        <f t="shared" si="0"/>
        <v>47163.33</v>
      </c>
    </row>
    <row r="15" spans="1:7" ht="15.7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  <c r="G15">
        <f t="shared" si="0"/>
        <v>3675.6800000000003</v>
      </c>
    </row>
    <row r="16" spans="1:7" ht="15.7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  <c r="G16">
        <f t="shared" si="0"/>
        <v>3134.6</v>
      </c>
    </row>
    <row r="17" spans="1:7" ht="15.7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  <c r="G17">
        <f t="shared" si="0"/>
        <v>238.98</v>
      </c>
    </row>
    <row r="18" spans="1:7" ht="15.7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  <c r="G18">
        <f t="shared" si="0"/>
        <v>9656.4</v>
      </c>
    </row>
    <row r="19" spans="1:7" ht="15.7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  <c r="G19">
        <f t="shared" si="0"/>
        <v>17193.23</v>
      </c>
    </row>
    <row r="20" spans="1:7" ht="15.7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  <c r="G20">
        <f t="shared" si="0"/>
        <v>23020.079999999998</v>
      </c>
    </row>
    <row r="21" spans="1:7" ht="15.7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  <c r="G21">
        <f t="shared" si="0"/>
        <v>3760.1499999999996</v>
      </c>
    </row>
    <row r="22" spans="1:7" ht="15.7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  <c r="G22">
        <f t="shared" si="0"/>
        <v>37513.980000000003</v>
      </c>
    </row>
    <row r="23" spans="1:7" ht="15.7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  <c r="G23">
        <f t="shared" si="0"/>
        <v>27476.649999999998</v>
      </c>
    </row>
    <row r="24" spans="1:7" ht="15.7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  <c r="G24">
        <f t="shared" si="0"/>
        <v>30487.199999999997</v>
      </c>
    </row>
    <row r="25" spans="1:7" ht="15.7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  <c r="G25">
        <f t="shared" si="0"/>
        <v>455.84</v>
      </c>
    </row>
    <row r="26" spans="1:7" ht="15.7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  <c r="G26">
        <f t="shared" si="0"/>
        <v>43109.3</v>
      </c>
    </row>
    <row r="27" spans="1:7" ht="15.7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  <c r="G27">
        <f t="shared" si="0"/>
        <v>24175.63</v>
      </c>
    </row>
    <row r="28" spans="1:7" ht="15.7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  <c r="G28">
        <f t="shared" si="0"/>
        <v>43560.409999999996</v>
      </c>
    </row>
    <row r="29" spans="1:7" ht="15.7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  <c r="G29">
        <f t="shared" si="0"/>
        <v>12576.54</v>
      </c>
    </row>
    <row r="30" spans="1:7" ht="15.7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  <c r="G30">
        <f t="shared" si="0"/>
        <v>10471.179999999998</v>
      </c>
    </row>
    <row r="31" spans="1:7" ht="15.7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  <c r="G31">
        <f t="shared" si="0"/>
        <v>4276.3600000000006</v>
      </c>
    </row>
    <row r="32" spans="1:7" ht="15.7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  <c r="G32">
        <f t="shared" si="0"/>
        <v>1904.35</v>
      </c>
    </row>
    <row r="33" spans="1:7" ht="15.7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  <c r="G33">
        <f t="shared" si="0"/>
        <v>2498.2200000000003</v>
      </c>
    </row>
    <row r="34" spans="1:7" ht="15.7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  <c r="G34">
        <f t="shared" si="0"/>
        <v>2664</v>
      </c>
    </row>
    <row r="35" spans="1:7" ht="15.7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  <c r="G35">
        <f t="shared" si="0"/>
        <v>5875.46</v>
      </c>
    </row>
    <row r="36" spans="1:7" ht="15.7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  <c r="G36">
        <f t="shared" si="0"/>
        <v>21001.3</v>
      </c>
    </row>
    <row r="37" spans="1:7" ht="15.7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  <c r="G37">
        <f t="shared" si="0"/>
        <v>17999.099999999999</v>
      </c>
    </row>
    <row r="38" spans="1:7" ht="15.7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  <c r="G38">
        <f t="shared" si="0"/>
        <v>2122.48</v>
      </c>
    </row>
    <row r="39" spans="1:7" ht="15.7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  <c r="G39">
        <f t="shared" si="0"/>
        <v>82150.12</v>
      </c>
    </row>
    <row r="40" spans="1:7" ht="15.7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  <c r="G40">
        <f t="shared" si="0"/>
        <v>8879.1</v>
      </c>
    </row>
    <row r="41" spans="1:7" ht="15.7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  <c r="G41">
        <f t="shared" si="0"/>
        <v>40665.399999999994</v>
      </c>
    </row>
    <row r="42" spans="1:7" ht="15.7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  <c r="G42">
        <f t="shared" si="0"/>
        <v>32079.699999999997</v>
      </c>
    </row>
    <row r="43" spans="1:7" ht="15.7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  <c r="G43">
        <f t="shared" si="0"/>
        <v>17325</v>
      </c>
    </row>
    <row r="44" spans="1:7" ht="15.7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  <c r="G44">
        <f t="shared" si="0"/>
        <v>39473.800000000003</v>
      </c>
    </row>
    <row r="45" spans="1:7" ht="15.7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  <c r="G45">
        <f t="shared" si="0"/>
        <v>114538.29000000001</v>
      </c>
    </row>
    <row r="46" spans="1:7" ht="15.7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  <c r="G46">
        <f t="shared" si="0"/>
        <v>37109.599999999999</v>
      </c>
    </row>
    <row r="47" spans="1:7" ht="15.7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  <c r="G47">
        <f t="shared" si="0"/>
        <v>6574.5</v>
      </c>
    </row>
    <row r="48" spans="1:7" ht="15.7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  <c r="G48">
        <f t="shared" si="0"/>
        <v>422.95</v>
      </c>
    </row>
    <row r="49" spans="1:7" ht="15.7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  <c r="G49">
        <f t="shared" si="0"/>
        <v>3952.3</v>
      </c>
    </row>
    <row r="50" spans="1:7" ht="15.7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  <c r="G50">
        <f t="shared" si="0"/>
        <v>13346.6</v>
      </c>
    </row>
    <row r="51" spans="1:7" ht="15.7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  <c r="G51">
        <f t="shared" si="0"/>
        <v>38705.360000000001</v>
      </c>
    </row>
    <row r="52" spans="1:7" ht="15.7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  <c r="G52">
        <f t="shared" si="0"/>
        <v>18115.75</v>
      </c>
    </row>
    <row r="53" spans="1:7" ht="15.7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  <c r="G53">
        <f t="shared" si="0"/>
        <v>20088.599999999999</v>
      </c>
    </row>
    <row r="54" spans="1:7" ht="15.7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  <c r="G54">
        <f t="shared" si="0"/>
        <v>21488.75</v>
      </c>
    </row>
    <row r="55" spans="1:7" ht="15.7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  <c r="G55">
        <f t="shared" si="0"/>
        <v>3370.8300000000004</v>
      </c>
    </row>
    <row r="56" spans="1:7" ht="15.7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  <c r="G56">
        <f t="shared" si="0"/>
        <v>8048.6299999999992</v>
      </c>
    </row>
    <row r="57" spans="1:7" ht="15.7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  <c r="G57">
        <f t="shared" si="0"/>
        <v>46993.89</v>
      </c>
    </row>
    <row r="58" spans="1:7" ht="15.7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  <c r="G58">
        <f t="shared" si="0"/>
        <v>20834.640000000003</v>
      </c>
    </row>
    <row r="59" spans="1:7" ht="15.7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  <c r="G59">
        <f t="shared" si="0"/>
        <v>15267.75</v>
      </c>
    </row>
    <row r="60" spans="1:7" ht="15.7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  <c r="G60">
        <f t="shared" si="0"/>
        <v>13215.609999999999</v>
      </c>
    </row>
    <row r="61" spans="1:7" ht="15.7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  <c r="G61">
        <f t="shared" si="0"/>
        <v>78730.540000000008</v>
      </c>
    </row>
    <row r="62" spans="1:7" ht="15.7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  <c r="G62">
        <f t="shared" si="0"/>
        <v>12100.71</v>
      </c>
    </row>
    <row r="63" spans="1:7" ht="15.7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  <c r="G63">
        <f t="shared" si="0"/>
        <v>3213.6</v>
      </c>
    </row>
    <row r="64" spans="1:7" ht="15.7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  <c r="G64">
        <f t="shared" si="0"/>
        <v>2710.36</v>
      </c>
    </row>
    <row r="65" spans="1:7" ht="15.7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  <c r="G65">
        <f t="shared" si="0"/>
        <v>7883.1600000000008</v>
      </c>
    </row>
    <row r="66" spans="1:7" ht="15.7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  <c r="G66">
        <f t="shared" si="0"/>
        <v>5235.96</v>
      </c>
    </row>
    <row r="67" spans="1:7" ht="15.7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  <c r="G67">
        <f t="shared" ref="G67:G113" si="1">(D67-E67)*F67-E67*0.5</f>
        <v>2919.7200000000003</v>
      </c>
    </row>
    <row r="68" spans="1:7" ht="15.7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  <c r="G68">
        <f t="shared" si="1"/>
        <v>7712.380000000001</v>
      </c>
    </row>
    <row r="69" spans="1:7" ht="15.7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  <c r="G69">
        <f t="shared" si="1"/>
        <v>478.4</v>
      </c>
    </row>
    <row r="70" spans="1:7" ht="15.7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  <c r="G70">
        <f t="shared" si="1"/>
        <v>6443.31</v>
      </c>
    </row>
    <row r="71" spans="1:7" ht="15.7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  <c r="G71">
        <f t="shared" si="1"/>
        <v>7803.3099999999995</v>
      </c>
    </row>
    <row r="72" spans="1:7" ht="15.7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  <c r="G72">
        <f t="shared" si="1"/>
        <v>29333.7</v>
      </c>
    </row>
    <row r="73" spans="1:7" ht="15.7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  <c r="G73">
        <f t="shared" si="1"/>
        <v>23850.25</v>
      </c>
    </row>
    <row r="74" spans="1:7" ht="15.7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  <c r="G74">
        <f t="shared" si="1"/>
        <v>29905.859999999997</v>
      </c>
    </row>
    <row r="75" spans="1:7" ht="15.7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  <c r="G75">
        <f t="shared" si="1"/>
        <v>30679.11</v>
      </c>
    </row>
    <row r="76" spans="1:7" ht="15.7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  <c r="G76">
        <f t="shared" si="1"/>
        <v>23499.46</v>
      </c>
    </row>
    <row r="77" spans="1:7" ht="15.7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  <c r="G77">
        <f t="shared" si="1"/>
        <v>5125.82</v>
      </c>
    </row>
    <row r="78" spans="1:7" ht="15.7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  <c r="G78">
        <f t="shared" si="1"/>
        <v>53924.01</v>
      </c>
    </row>
    <row r="79" spans="1:7" ht="15.7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  <c r="G79">
        <f t="shared" si="1"/>
        <v>1754.7199999999998</v>
      </c>
    </row>
    <row r="80" spans="1:7" ht="15.7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  <c r="G80">
        <f t="shared" si="1"/>
        <v>967.42000000000007</v>
      </c>
    </row>
    <row r="81" spans="1:7" ht="15.7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  <c r="G81">
        <f t="shared" si="1"/>
        <v>1182.77</v>
      </c>
    </row>
    <row r="82" spans="1:7" ht="15.7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  <c r="G82">
        <f t="shared" si="1"/>
        <v>11286.28</v>
      </c>
    </row>
    <row r="83" spans="1:7" ht="15.7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  <c r="G83">
        <f t="shared" si="1"/>
        <v>249.5</v>
      </c>
    </row>
    <row r="84" spans="1:7" ht="15.7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  <c r="G84">
        <f t="shared" si="1"/>
        <v>16773.010000000002</v>
      </c>
    </row>
    <row r="85" spans="1:7" ht="15.7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  <c r="G85">
        <f t="shared" si="1"/>
        <v>17009.259999999998</v>
      </c>
    </row>
    <row r="86" spans="1:7" ht="15.7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  <c r="G86">
        <f t="shared" si="1"/>
        <v>5921.0800000000008</v>
      </c>
    </row>
    <row r="87" spans="1:7" ht="15.7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  <c r="G87">
        <f t="shared" si="1"/>
        <v>20871.5</v>
      </c>
    </row>
    <row r="88" spans="1:7" ht="15.7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  <c r="G88">
        <f t="shared" si="1"/>
        <v>12098.060000000001</v>
      </c>
    </row>
    <row r="89" spans="1:7" ht="15.7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  <c r="G89">
        <f t="shared" si="1"/>
        <v>9956.34</v>
      </c>
    </row>
    <row r="90" spans="1:7" ht="15.7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  <c r="G90">
        <f t="shared" si="1"/>
        <v>3993.3199999999997</v>
      </c>
    </row>
    <row r="91" spans="1:7" ht="15.7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  <c r="G91">
        <f t="shared" si="1"/>
        <v>37313.1</v>
      </c>
    </row>
    <row r="92" spans="1:7" ht="15.7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  <c r="G92">
        <f t="shared" si="1"/>
        <v>11863.359999999999</v>
      </c>
    </row>
    <row r="93" spans="1:7" ht="15.7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  <c r="G93">
        <f t="shared" si="1"/>
        <v>99659</v>
      </c>
    </row>
    <row r="94" spans="1:7" ht="15.7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  <c r="G94">
        <f t="shared" si="1"/>
        <v>32603.17</v>
      </c>
    </row>
    <row r="95" spans="1:7" ht="15.7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  <c r="G95">
        <f t="shared" si="1"/>
        <v>2909.2400000000002</v>
      </c>
    </row>
    <row r="96" spans="1:7" ht="15.7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  <c r="G96">
        <f t="shared" si="1"/>
        <v>271.10000000000002</v>
      </c>
    </row>
    <row r="97" spans="1:7" ht="15.7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  <c r="G97">
        <f t="shared" si="1"/>
        <v>921.32000000000016</v>
      </c>
    </row>
    <row r="98" spans="1:7" ht="15.7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  <c r="G98">
        <f t="shared" si="1"/>
        <v>10373</v>
      </c>
    </row>
    <row r="99" spans="1:7" ht="15.7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  <c r="G99">
        <f t="shared" si="1"/>
        <v>7366.88</v>
      </c>
    </row>
    <row r="100" spans="1:7" ht="15.7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  <c r="G100">
        <f t="shared" si="1"/>
        <v>17065.66</v>
      </c>
    </row>
    <row r="101" spans="1:7" ht="15.7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  <c r="G101">
        <f t="shared" si="1"/>
        <v>3288.92</v>
      </c>
    </row>
    <row r="102" spans="1:7" ht="15.7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  <c r="G102">
        <f t="shared" si="1"/>
        <v>39003.14</v>
      </c>
    </row>
    <row r="103" spans="1:7" ht="15.7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  <c r="G103">
        <f t="shared" si="1"/>
        <v>8473.7800000000007</v>
      </c>
    </row>
    <row r="104" spans="1:7" ht="15.7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  <c r="G104">
        <f t="shared" si="1"/>
        <v>25139.14</v>
      </c>
    </row>
    <row r="105" spans="1:7" ht="15.7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  <c r="G105">
        <f t="shared" si="1"/>
        <v>7707.5</v>
      </c>
    </row>
    <row r="106" spans="1:7" ht="15.7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  <c r="G106">
        <f t="shared" si="1"/>
        <v>26670.720000000001</v>
      </c>
    </row>
    <row r="107" spans="1:7" ht="15.7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  <c r="G107">
        <f t="shared" si="1"/>
        <v>11911.199999999999</v>
      </c>
    </row>
    <row r="108" spans="1:7" ht="15.7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  <c r="G108">
        <f t="shared" si="1"/>
        <v>1221.2</v>
      </c>
    </row>
    <row r="109" spans="1:7" ht="15.7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  <c r="G109">
        <f t="shared" si="1"/>
        <v>107324.6</v>
      </c>
    </row>
    <row r="110" spans="1:7" ht="15.7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  <c r="G110">
        <f t="shared" si="1"/>
        <v>10800.720000000001</v>
      </c>
    </row>
    <row r="111" spans="1:7" ht="15.7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  <c r="G111">
        <f t="shared" si="1"/>
        <v>807.56000000000006</v>
      </c>
    </row>
    <row r="112" spans="1:7" ht="15.7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  <c r="G112">
        <f t="shared" si="1"/>
        <v>1616.26</v>
      </c>
    </row>
    <row r="113" spans="1:7" ht="15.7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  <c r="G113">
        <f t="shared" si="1"/>
        <v>1551.98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3"/>
  <sheetViews>
    <sheetView workbookViewId="0">
      <selection sqref="A1:F113"/>
    </sheetView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5.7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</row>
    <row r="3" spans="1:6" ht="15.7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</row>
    <row r="4" spans="1:6" ht="15.7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</row>
    <row r="5" spans="1:6" ht="15.7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</row>
    <row r="6" spans="1:6" ht="15.7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</row>
    <row r="7" spans="1:6" ht="15.7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</row>
    <row r="8" spans="1:6" ht="15.7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</row>
    <row r="9" spans="1:6" ht="15.7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</row>
    <row r="10" spans="1:6" ht="15.7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</row>
    <row r="11" spans="1:6" ht="15.7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</row>
    <row r="12" spans="1:6" ht="15.7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</row>
    <row r="13" spans="1:6" ht="15.7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</row>
    <row r="14" spans="1:6" ht="15.7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</row>
    <row r="15" spans="1:6" ht="15.7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</row>
    <row r="16" spans="1:6" ht="15.7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</row>
    <row r="17" spans="1:6" ht="15.7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</row>
    <row r="18" spans="1:6" ht="15.7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</row>
    <row r="19" spans="1:6" ht="15.7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</row>
    <row r="20" spans="1:6" ht="15.7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</row>
    <row r="21" spans="1:6" ht="15.7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</row>
    <row r="22" spans="1:6" ht="15.7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</row>
    <row r="23" spans="1:6" ht="15.7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</row>
    <row r="24" spans="1:6" ht="15.7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</row>
    <row r="25" spans="1:6" ht="15.7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</row>
    <row r="26" spans="1:6" ht="15.7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</row>
    <row r="27" spans="1:6" ht="15.7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</row>
    <row r="28" spans="1:6" ht="15.7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</row>
    <row r="29" spans="1:6" ht="15.7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</row>
    <row r="30" spans="1:6" ht="15.7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</row>
    <row r="31" spans="1:6" ht="15.7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</row>
    <row r="32" spans="1:6" ht="15.7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</row>
    <row r="33" spans="1:6" ht="15.7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</row>
    <row r="34" spans="1:6" ht="15.7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</row>
    <row r="35" spans="1:6" ht="15.7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</row>
    <row r="36" spans="1:6" ht="15.7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</row>
    <row r="37" spans="1:6" ht="15.7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</row>
    <row r="38" spans="1:6" ht="15.7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</row>
    <row r="39" spans="1:6" ht="15.7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</row>
    <row r="40" spans="1:6" ht="15.7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</row>
    <row r="41" spans="1:6" ht="15.7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</row>
    <row r="42" spans="1:6" ht="15.7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</row>
    <row r="43" spans="1:6" ht="15.7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</row>
    <row r="44" spans="1:6" ht="15.7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</row>
    <row r="45" spans="1:6" ht="15.7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</row>
    <row r="46" spans="1:6" ht="15.7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</row>
    <row r="47" spans="1:6" ht="15.7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</row>
    <row r="48" spans="1:6" ht="15.7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</row>
    <row r="49" spans="1:6" ht="15.7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</row>
    <row r="50" spans="1:6" ht="15.7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</row>
    <row r="51" spans="1:6" ht="15.7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</row>
    <row r="52" spans="1:6" ht="15.7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</row>
    <row r="53" spans="1:6" ht="15.7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</row>
    <row r="54" spans="1:6" ht="15.7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</row>
    <row r="55" spans="1:6" ht="15.7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</row>
    <row r="56" spans="1:6" ht="15.7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</row>
    <row r="57" spans="1:6" ht="15.7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</row>
    <row r="58" spans="1:6" ht="15.7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</row>
    <row r="59" spans="1:6" ht="15.7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</row>
    <row r="60" spans="1:6" ht="15.7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</row>
    <row r="61" spans="1:6" ht="15.7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</row>
    <row r="62" spans="1:6" ht="15.7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</row>
    <row r="63" spans="1:6" ht="15.7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</row>
    <row r="64" spans="1:6" ht="15.7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</row>
    <row r="65" spans="1:6" ht="15.7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</row>
    <row r="66" spans="1:6" ht="15.7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</row>
    <row r="67" spans="1:6" ht="15.7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</row>
    <row r="68" spans="1:6" ht="15.7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</row>
    <row r="69" spans="1:6" ht="15.7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</row>
    <row r="70" spans="1:6" ht="15.7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</row>
    <row r="71" spans="1:6" ht="15.7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</row>
    <row r="72" spans="1:6" ht="15.7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</row>
    <row r="73" spans="1:6" ht="15.7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</row>
    <row r="74" spans="1:6" ht="15.7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</row>
    <row r="75" spans="1:6" ht="15.7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</row>
    <row r="76" spans="1:6" ht="15.7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</row>
    <row r="77" spans="1:6" ht="15.7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</row>
    <row r="78" spans="1:6" ht="15.7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</row>
    <row r="79" spans="1:6" ht="15.7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</row>
    <row r="80" spans="1:6" ht="15.7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</row>
    <row r="81" spans="1:6" ht="15.7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</row>
    <row r="82" spans="1:6" ht="15.7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</row>
    <row r="83" spans="1:6" ht="15.7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</row>
    <row r="84" spans="1:6" ht="15.7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</row>
    <row r="85" spans="1:6" ht="15.7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</row>
    <row r="86" spans="1:6" ht="15.7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</row>
    <row r="87" spans="1:6" ht="15.7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</row>
    <row r="88" spans="1:6" ht="15.7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</row>
    <row r="89" spans="1:6" ht="15.7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</row>
    <row r="90" spans="1:6" ht="15.7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</row>
    <row r="91" spans="1:6" ht="15.7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</row>
    <row r="92" spans="1:6" ht="15.7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</row>
    <row r="93" spans="1:6" ht="15.7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</row>
    <row r="94" spans="1:6" ht="15.7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</row>
    <row r="95" spans="1:6" ht="15.7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</row>
    <row r="96" spans="1:6" ht="15.7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</row>
    <row r="97" spans="1:6" ht="15.7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</row>
    <row r="98" spans="1:6" ht="15.7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</row>
    <row r="99" spans="1:6" ht="15.7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</row>
    <row r="100" spans="1:6" ht="15.7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</row>
    <row r="101" spans="1:6" ht="15.7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</row>
    <row r="102" spans="1:6" ht="15.7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</row>
    <row r="103" spans="1:6" ht="15.7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</row>
    <row r="104" spans="1:6" ht="15.7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</row>
    <row r="105" spans="1:6" ht="15.7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</row>
    <row r="106" spans="1:6" ht="15.7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</row>
    <row r="107" spans="1:6" ht="15.7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</row>
    <row r="108" spans="1:6" ht="15.7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</row>
    <row r="109" spans="1:6" ht="15.7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</row>
    <row r="110" spans="1:6" ht="15.7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</row>
    <row r="111" spans="1:6" ht="15.7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</row>
    <row r="112" spans="1:6" ht="15.7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</row>
    <row r="113" spans="1:6" ht="15.7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Sheet6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2011-04-20T16:57:05Z</dcterms:created>
  <dcterms:modified xsi:type="dcterms:W3CDTF">2011-04-27T15:35:45Z</dcterms:modified>
</cp:coreProperties>
</file>